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630" firstSheet="7" activeTab="14"/>
  </bookViews>
  <sheets>
    <sheet name="JAN 24" sheetId="26" r:id="rId1"/>
    <sheet name="FEV 24" sheetId="42" r:id="rId2"/>
    <sheet name="MAR 24" sheetId="43" r:id="rId3"/>
    <sheet name="ABRIL 24" sheetId="44" r:id="rId4"/>
    <sheet name="1º QUAD 24" sheetId="51" r:id="rId5"/>
    <sheet name="MAIO 24" sheetId="45" r:id="rId6"/>
    <sheet name="JUN 24" sheetId="46" r:id="rId7"/>
    <sheet name="JUL 24" sheetId="47" r:id="rId8"/>
    <sheet name="AGO 24" sheetId="48" r:id="rId9"/>
    <sheet name="2º QUAD 24" sheetId="52" r:id="rId10"/>
    <sheet name="SET 24" sheetId="49" r:id="rId11"/>
    <sheet name="OUT 24" sheetId="50" r:id="rId12"/>
    <sheet name="NOV 24" sheetId="53" r:id="rId13"/>
    <sheet name="DEZ 24" sheetId="54" r:id="rId14"/>
    <sheet name="3º QUAD 24 " sheetId="55" r:id="rId15"/>
    <sheet name="RP10-FINAL 2024" sheetId="56" r:id="rId16"/>
  </sheets>
  <calcPr calcId="162913"/>
</workbook>
</file>

<file path=xl/calcChain.xml><?xml version="1.0" encoding="utf-8"?>
<calcChain xmlns="http://schemas.openxmlformats.org/spreadsheetml/2006/main">
  <c r="I43" i="52" l="1"/>
  <c r="J100" i="54" l="1"/>
  <c r="J112" i="26" l="1"/>
  <c r="H94" i="52" l="1"/>
  <c r="H96" i="52"/>
  <c r="I31" i="56" l="1"/>
  <c r="I30" i="56"/>
  <c r="I29" i="56"/>
  <c r="I28" i="56"/>
  <c r="I27" i="56"/>
  <c r="I26" i="56"/>
  <c r="I25" i="56"/>
  <c r="I24" i="56"/>
  <c r="G31" i="56"/>
  <c r="G30" i="56"/>
  <c r="G29" i="56"/>
  <c r="G28" i="56"/>
  <c r="G27" i="56"/>
  <c r="G26" i="56"/>
  <c r="G25" i="56"/>
  <c r="G24" i="56"/>
  <c r="E31" i="56"/>
  <c r="E30" i="56"/>
  <c r="E29" i="56"/>
  <c r="E28" i="56"/>
  <c r="E27" i="56"/>
  <c r="E26" i="56"/>
  <c r="E25" i="56"/>
  <c r="E24" i="56"/>
  <c r="C31" i="56"/>
  <c r="C30" i="56"/>
  <c r="C29" i="56"/>
  <c r="C28" i="56"/>
  <c r="C27" i="56"/>
  <c r="C26" i="56"/>
  <c r="C25" i="56"/>
  <c r="C24" i="56"/>
  <c r="A31" i="56"/>
  <c r="A30" i="56"/>
  <c r="A29" i="56"/>
  <c r="A28" i="56"/>
  <c r="A27" i="56"/>
  <c r="A26" i="56"/>
  <c r="A25" i="56"/>
  <c r="A24" i="56"/>
  <c r="I23" i="56"/>
  <c r="G23" i="56"/>
  <c r="E23" i="56"/>
  <c r="C23" i="56"/>
  <c r="A23" i="56"/>
  <c r="I22" i="56"/>
  <c r="G22" i="56"/>
  <c r="E22" i="56"/>
  <c r="C22" i="56"/>
  <c r="A22" i="56"/>
  <c r="I21" i="56"/>
  <c r="G21" i="56"/>
  <c r="E21" i="56"/>
  <c r="C21" i="56"/>
  <c r="A21" i="56"/>
  <c r="I20" i="56"/>
  <c r="G20" i="56"/>
  <c r="E20" i="56"/>
  <c r="C20" i="56"/>
  <c r="A20" i="56"/>
  <c r="I23" i="55"/>
  <c r="I22" i="55"/>
  <c r="I21" i="55"/>
  <c r="G23" i="55"/>
  <c r="G22" i="55"/>
  <c r="G21" i="55"/>
  <c r="E23" i="55"/>
  <c r="E22" i="55"/>
  <c r="E21" i="55"/>
  <c r="C23" i="55"/>
  <c r="C22" i="55"/>
  <c r="C21" i="55"/>
  <c r="A23" i="55"/>
  <c r="A22" i="55"/>
  <c r="A21" i="55"/>
  <c r="I20" i="55"/>
  <c r="G20" i="55"/>
  <c r="E20" i="55"/>
  <c r="C20" i="55"/>
  <c r="A20" i="55"/>
  <c r="I29" i="52"/>
  <c r="I28" i="52"/>
  <c r="I27" i="52"/>
  <c r="I26" i="52"/>
  <c r="G29" i="52"/>
  <c r="G28" i="52"/>
  <c r="G27" i="52"/>
  <c r="E28" i="52"/>
  <c r="E27" i="52"/>
  <c r="C29" i="52"/>
  <c r="C28" i="52"/>
  <c r="C27" i="52"/>
  <c r="A29" i="52"/>
  <c r="A28" i="52"/>
  <c r="G26" i="52"/>
  <c r="E26" i="52"/>
  <c r="C27" i="51"/>
  <c r="I27" i="51"/>
  <c r="G27" i="51"/>
  <c r="E27" i="51"/>
  <c r="A27" i="51"/>
  <c r="I71" i="44" l="1"/>
  <c r="F55" i="51"/>
  <c r="H53" i="51"/>
  <c r="G53" i="51"/>
  <c r="F53" i="51"/>
  <c r="G51" i="51"/>
  <c r="H51" i="51"/>
  <c r="F51" i="51"/>
  <c r="I26" i="51"/>
  <c r="G26" i="51"/>
  <c r="E26" i="51"/>
  <c r="C26" i="51"/>
  <c r="A26" i="51"/>
  <c r="I71" i="43"/>
  <c r="I25" i="51"/>
  <c r="G25" i="51"/>
  <c r="E25" i="51"/>
  <c r="C25" i="51"/>
  <c r="A25" i="51"/>
  <c r="I71" i="42"/>
  <c r="I24" i="51" l="1"/>
  <c r="G24" i="51"/>
  <c r="E24" i="51"/>
  <c r="C24" i="51"/>
  <c r="A24" i="51"/>
  <c r="I36" i="56" l="1"/>
  <c r="H36" i="56"/>
  <c r="A120" i="56"/>
  <c r="J110" i="56"/>
  <c r="J96" i="56"/>
  <c r="G96" i="56"/>
  <c r="I94" i="56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I77" i="56"/>
  <c r="J72" i="56"/>
  <c r="G72" i="56"/>
  <c r="H71" i="56"/>
  <c r="I70" i="56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H59" i="56"/>
  <c r="I59" i="56" s="1"/>
  <c r="H58" i="56"/>
  <c r="I58" i="56" s="1"/>
  <c r="H57" i="56"/>
  <c r="I57" i="56" s="1"/>
  <c r="I56" i="56"/>
  <c r="H55" i="56"/>
  <c r="I55" i="56" s="1"/>
  <c r="I34" i="56"/>
  <c r="I40" i="55"/>
  <c r="H40" i="55"/>
  <c r="I39" i="55"/>
  <c r="A120" i="55"/>
  <c r="J110" i="55"/>
  <c r="J96" i="55"/>
  <c r="G96" i="55"/>
  <c r="I94" i="55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I77" i="55"/>
  <c r="J72" i="55"/>
  <c r="G72" i="55"/>
  <c r="H71" i="55"/>
  <c r="I70" i="55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H59" i="55"/>
  <c r="I59" i="55" s="1"/>
  <c r="H58" i="55"/>
  <c r="I58" i="55" s="1"/>
  <c r="H57" i="55"/>
  <c r="I57" i="55" s="1"/>
  <c r="I56" i="55"/>
  <c r="H55" i="55"/>
  <c r="I55" i="55" s="1"/>
  <c r="I34" i="55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89" i="54" s="1"/>
  <c r="F89" i="54" s="1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66" i="54" s="1"/>
  <c r="F66" i="54" s="1"/>
  <c r="I31" i="54"/>
  <c r="A113" i="53"/>
  <c r="J89" i="53"/>
  <c r="H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89" i="53" s="1"/>
  <c r="F89" i="53" s="1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66" i="53" s="1"/>
  <c r="F66" i="53" s="1"/>
  <c r="J100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31" i="50"/>
  <c r="I37" i="55" s="1"/>
  <c r="A116" i="49"/>
  <c r="J92" i="49"/>
  <c r="H92" i="49"/>
  <c r="G92" i="49"/>
  <c r="I90" i="49"/>
  <c r="I89" i="49"/>
  <c r="I88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74" i="49"/>
  <c r="I92" i="49" s="1"/>
  <c r="F92" i="49" s="1"/>
  <c r="J69" i="49"/>
  <c r="H69" i="49"/>
  <c r="G69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51" i="49"/>
  <c r="I69" i="49" s="1"/>
  <c r="F69" i="49" s="1"/>
  <c r="J103" i="49" s="1"/>
  <c r="I36" i="49"/>
  <c r="J110" i="52"/>
  <c r="J106" i="51"/>
  <c r="I40" i="52"/>
  <c r="H40" i="52"/>
  <c r="I39" i="52"/>
  <c r="A119" i="48"/>
  <c r="J95" i="48"/>
  <c r="H95" i="48"/>
  <c r="G95" i="48"/>
  <c r="I93" i="48"/>
  <c r="I92" i="48"/>
  <c r="I91" i="48"/>
  <c r="I90" i="48"/>
  <c r="I89" i="48"/>
  <c r="I88" i="48"/>
  <c r="I87" i="48"/>
  <c r="I86" i="48"/>
  <c r="I85" i="48"/>
  <c r="I84" i="48"/>
  <c r="I83" i="48"/>
  <c r="I82" i="48"/>
  <c r="I81" i="48"/>
  <c r="I80" i="48"/>
  <c r="I79" i="48"/>
  <c r="I78" i="48"/>
  <c r="I77" i="48"/>
  <c r="I95" i="48" s="1"/>
  <c r="F95" i="48" s="1"/>
  <c r="J72" i="48"/>
  <c r="H72" i="48"/>
  <c r="G72" i="48"/>
  <c r="I69" i="48"/>
  <c r="I68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72" i="48" s="1"/>
  <c r="F72" i="48" s="1"/>
  <c r="J106" i="48" s="1"/>
  <c r="I37" i="48"/>
  <c r="A121" i="47"/>
  <c r="J97" i="47"/>
  <c r="H97" i="47"/>
  <c r="G97" i="47"/>
  <c r="I95" i="47"/>
  <c r="I94" i="47"/>
  <c r="I93" i="47"/>
  <c r="I92" i="47"/>
  <c r="I91" i="47"/>
  <c r="I90" i="47"/>
  <c r="I89" i="47"/>
  <c r="I88" i="47"/>
  <c r="I87" i="47"/>
  <c r="I86" i="47"/>
  <c r="I85" i="47"/>
  <c r="I84" i="47"/>
  <c r="I83" i="47"/>
  <c r="I82" i="47"/>
  <c r="I81" i="47"/>
  <c r="I80" i="47"/>
  <c r="I79" i="47"/>
  <c r="J74" i="47"/>
  <c r="H74" i="47"/>
  <c r="G74" i="47"/>
  <c r="I72" i="47"/>
  <c r="I71" i="47"/>
  <c r="I70" i="47"/>
  <c r="I69" i="47"/>
  <c r="I68" i="47"/>
  <c r="I67" i="47"/>
  <c r="I66" i="47"/>
  <c r="I65" i="47"/>
  <c r="I64" i="47"/>
  <c r="I63" i="47"/>
  <c r="I62" i="47"/>
  <c r="I61" i="47"/>
  <c r="I60" i="47"/>
  <c r="I59" i="47"/>
  <c r="I58" i="47"/>
  <c r="I57" i="47"/>
  <c r="I56" i="47"/>
  <c r="I37" i="47"/>
  <c r="A126" i="46"/>
  <c r="J102" i="46"/>
  <c r="H102" i="46"/>
  <c r="G102" i="46"/>
  <c r="I100" i="46"/>
  <c r="I99" i="46"/>
  <c r="I98" i="46"/>
  <c r="I97" i="46"/>
  <c r="I96" i="46"/>
  <c r="I95" i="46"/>
  <c r="I94" i="46"/>
  <c r="I93" i="46"/>
  <c r="I92" i="46"/>
  <c r="I91" i="46"/>
  <c r="I90" i="46"/>
  <c r="I89" i="46"/>
  <c r="I88" i="46"/>
  <c r="I87" i="46"/>
  <c r="I86" i="46"/>
  <c r="I85" i="46"/>
  <c r="I84" i="46"/>
  <c r="I102" i="46" s="1"/>
  <c r="F102" i="46" s="1"/>
  <c r="J79" i="46"/>
  <c r="H79" i="46"/>
  <c r="G79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61" i="46"/>
  <c r="I37" i="46"/>
  <c r="A119" i="45"/>
  <c r="J95" i="45"/>
  <c r="H95" i="45"/>
  <c r="G95" i="45"/>
  <c r="I93" i="45"/>
  <c r="I92" i="45"/>
  <c r="I91" i="45"/>
  <c r="I90" i="45"/>
  <c r="I89" i="45"/>
  <c r="I88" i="45"/>
  <c r="I87" i="45"/>
  <c r="I86" i="45"/>
  <c r="I85" i="45"/>
  <c r="I84" i="45"/>
  <c r="I83" i="45"/>
  <c r="I82" i="45"/>
  <c r="I81" i="45"/>
  <c r="I80" i="45"/>
  <c r="I79" i="45"/>
  <c r="I78" i="45"/>
  <c r="I77" i="45"/>
  <c r="J72" i="45"/>
  <c r="H72" i="45"/>
  <c r="G72" i="45"/>
  <c r="I70" i="45"/>
  <c r="I69" i="45"/>
  <c r="I68" i="45"/>
  <c r="I67" i="45"/>
  <c r="I66" i="45"/>
  <c r="I65" i="45"/>
  <c r="I64" i="45"/>
  <c r="I63" i="45"/>
  <c r="I62" i="45"/>
  <c r="I61" i="45"/>
  <c r="I60" i="45"/>
  <c r="I59" i="45"/>
  <c r="I58" i="45"/>
  <c r="I57" i="45"/>
  <c r="I56" i="45"/>
  <c r="I55" i="45"/>
  <c r="I54" i="45"/>
  <c r="I37" i="45"/>
  <c r="I37" i="52" s="1"/>
  <c r="A119" i="44"/>
  <c r="J95" i="44"/>
  <c r="H95" i="44"/>
  <c r="G95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95" i="44" s="1"/>
  <c r="F95" i="44" s="1"/>
  <c r="J72" i="44"/>
  <c r="H72" i="44"/>
  <c r="G72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37" i="44"/>
  <c r="A119" i="43"/>
  <c r="J95" i="43"/>
  <c r="H95" i="43"/>
  <c r="G95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J72" i="43"/>
  <c r="H72" i="43"/>
  <c r="G72" i="43"/>
  <c r="I70" i="43"/>
  <c r="I69" i="43"/>
  <c r="I68" i="43"/>
  <c r="I67" i="43"/>
  <c r="I66" i="43"/>
  <c r="I65" i="43"/>
  <c r="I64" i="43"/>
  <c r="I63" i="43"/>
  <c r="I62" i="43"/>
  <c r="I61" i="43"/>
  <c r="I60" i="43"/>
  <c r="I59" i="43"/>
  <c r="I58" i="43"/>
  <c r="I57" i="43"/>
  <c r="I56" i="43"/>
  <c r="I53" i="51" s="1"/>
  <c r="I55" i="43"/>
  <c r="I54" i="43"/>
  <c r="I37" i="43"/>
  <c r="A119" i="42"/>
  <c r="J95" i="42"/>
  <c r="H95" i="42"/>
  <c r="G95" i="42"/>
  <c r="I93" i="42"/>
  <c r="I92" i="42"/>
  <c r="I91" i="42"/>
  <c r="I90" i="42"/>
  <c r="I89" i="42"/>
  <c r="I88" i="42"/>
  <c r="I87" i="42"/>
  <c r="I86" i="42"/>
  <c r="I85" i="42"/>
  <c r="I84" i="42"/>
  <c r="I83" i="42"/>
  <c r="I82" i="42"/>
  <c r="I81" i="42"/>
  <c r="I80" i="42"/>
  <c r="I79" i="42"/>
  <c r="I78" i="42"/>
  <c r="I77" i="42"/>
  <c r="I95" i="42" s="1"/>
  <c r="J72" i="42"/>
  <c r="H72" i="42"/>
  <c r="G72" i="42"/>
  <c r="I70" i="42"/>
  <c r="I69" i="42"/>
  <c r="I68" i="42"/>
  <c r="I67" i="42"/>
  <c r="I66" i="42"/>
  <c r="I65" i="42"/>
  <c r="I64" i="42"/>
  <c r="I63" i="42"/>
  <c r="I62" i="42"/>
  <c r="I61" i="42"/>
  <c r="I60" i="42"/>
  <c r="I59" i="42"/>
  <c r="I58" i="42"/>
  <c r="I57" i="42"/>
  <c r="I56" i="42"/>
  <c r="I55" i="42"/>
  <c r="I54" i="42"/>
  <c r="I72" i="42" s="1"/>
  <c r="F72" i="42" s="1"/>
  <c r="I37" i="42"/>
  <c r="I66" i="50" l="1"/>
  <c r="F66" i="50" s="1"/>
  <c r="I89" i="50"/>
  <c r="F89" i="50" s="1"/>
  <c r="I95" i="56"/>
  <c r="I96" i="56" s="1"/>
  <c r="F96" i="56" s="1"/>
  <c r="I74" i="47"/>
  <c r="F74" i="47" s="1"/>
  <c r="I97" i="47"/>
  <c r="F97" i="47" s="1"/>
  <c r="I96" i="55"/>
  <c r="F96" i="55" s="1"/>
  <c r="I79" i="46"/>
  <c r="F79" i="46" s="1"/>
  <c r="J113" i="46" s="1"/>
  <c r="I95" i="45"/>
  <c r="F95" i="45" s="1"/>
  <c r="I72" i="45"/>
  <c r="F72" i="45" s="1"/>
  <c r="H72" i="55"/>
  <c r="I95" i="43"/>
  <c r="F95" i="43" s="1"/>
  <c r="I72" i="43"/>
  <c r="F72" i="43" s="1"/>
  <c r="J106" i="43" s="1"/>
  <c r="I72" i="44"/>
  <c r="F72" i="44" s="1"/>
  <c r="J106" i="44" s="1"/>
  <c r="H72" i="56"/>
  <c r="I54" i="56"/>
  <c r="I72" i="56" s="1"/>
  <c r="F72" i="56" s="1"/>
  <c r="J107" i="56" s="1"/>
  <c r="I54" i="55"/>
  <c r="I72" i="55" s="1"/>
  <c r="F72" i="55" s="1"/>
  <c r="J107" i="55" s="1"/>
  <c r="F95" i="42"/>
  <c r="J106" i="42" s="1"/>
  <c r="H68" i="51"/>
  <c r="I68" i="51" s="1"/>
  <c r="H34" i="51"/>
  <c r="J100" i="50" l="1"/>
  <c r="H96" i="56"/>
  <c r="J106" i="45"/>
  <c r="J108" i="47"/>
  <c r="H96" i="55"/>
  <c r="J108" i="55" s="1"/>
  <c r="H93" i="52"/>
  <c r="H92" i="52"/>
  <c r="H91" i="52"/>
  <c r="H90" i="52"/>
  <c r="H89" i="52"/>
  <c r="H88" i="52"/>
  <c r="H87" i="52"/>
  <c r="H86" i="52"/>
  <c r="H85" i="52"/>
  <c r="H84" i="52"/>
  <c r="H83" i="52"/>
  <c r="H82" i="52"/>
  <c r="H81" i="52"/>
  <c r="H80" i="52"/>
  <c r="H79" i="52"/>
  <c r="H78" i="52"/>
  <c r="H55" i="52"/>
  <c r="H56" i="52"/>
  <c r="H57" i="52"/>
  <c r="H58" i="52"/>
  <c r="H59" i="52"/>
  <c r="H60" i="52"/>
  <c r="H61" i="52"/>
  <c r="H62" i="52"/>
  <c r="H63" i="52"/>
  <c r="H64" i="52"/>
  <c r="H65" i="52"/>
  <c r="H66" i="52"/>
  <c r="H67" i="52"/>
  <c r="H68" i="52"/>
  <c r="H69" i="52"/>
  <c r="H70" i="52"/>
  <c r="H71" i="52"/>
  <c r="H54" i="52"/>
  <c r="H72" i="52" l="1"/>
  <c r="I87" i="52"/>
  <c r="I84" i="52"/>
  <c r="I85" i="52"/>
  <c r="I88" i="52"/>
  <c r="I89" i="52"/>
  <c r="I93" i="52"/>
  <c r="I80" i="52"/>
  <c r="I81" i="52"/>
  <c r="I90" i="52"/>
  <c r="I94" i="52"/>
  <c r="I56" i="52"/>
  <c r="I60" i="52"/>
  <c r="I64" i="52"/>
  <c r="I68" i="52"/>
  <c r="A120" i="52"/>
  <c r="J96" i="52"/>
  <c r="G96" i="52"/>
  <c r="I95" i="52"/>
  <c r="I92" i="52"/>
  <c r="I91" i="52"/>
  <c r="I86" i="52"/>
  <c r="I83" i="52"/>
  <c r="I82" i="52"/>
  <c r="I79" i="52"/>
  <c r="I78" i="52"/>
  <c r="I77" i="52"/>
  <c r="J72" i="52"/>
  <c r="G72" i="52"/>
  <c r="I70" i="52"/>
  <c r="I69" i="52"/>
  <c r="I67" i="52"/>
  <c r="I66" i="52"/>
  <c r="I65" i="52"/>
  <c r="I63" i="52"/>
  <c r="I62" i="52"/>
  <c r="I61" i="52"/>
  <c r="I59" i="52"/>
  <c r="I58" i="52"/>
  <c r="I57" i="52"/>
  <c r="I55" i="52"/>
  <c r="I54" i="52"/>
  <c r="I34" i="52"/>
  <c r="I33" i="52"/>
  <c r="I32" i="52"/>
  <c r="I31" i="52"/>
  <c r="H75" i="51"/>
  <c r="I75" i="51" s="1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89" i="51"/>
  <c r="I89" i="51" s="1"/>
  <c r="H90" i="51"/>
  <c r="I90" i="51" s="1"/>
  <c r="H91" i="51"/>
  <c r="I91" i="51" s="1"/>
  <c r="H74" i="51"/>
  <c r="I74" i="51" s="1"/>
  <c r="H52" i="51"/>
  <c r="I52" i="51" s="1"/>
  <c r="H54" i="51"/>
  <c r="I54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65" i="51"/>
  <c r="I65" i="51" s="1"/>
  <c r="H66" i="51"/>
  <c r="I66" i="51" s="1"/>
  <c r="H67" i="51"/>
  <c r="I67" i="51" s="1"/>
  <c r="I38" i="51"/>
  <c r="I40" i="56" s="1"/>
  <c r="H38" i="51"/>
  <c r="I37" i="51"/>
  <c r="H36" i="51"/>
  <c r="I34" i="51"/>
  <c r="A116" i="51"/>
  <c r="J92" i="51"/>
  <c r="G92" i="51"/>
  <c r="J69" i="51"/>
  <c r="G69" i="51"/>
  <c r="I32" i="51"/>
  <c r="I31" i="51"/>
  <c r="I30" i="51"/>
  <c r="I29" i="51"/>
  <c r="J108" i="56" l="1"/>
  <c r="J111" i="56" s="1"/>
  <c r="I72" i="52"/>
  <c r="F72" i="52" s="1"/>
  <c r="H69" i="51"/>
  <c r="I96" i="52"/>
  <c r="F96" i="52" s="1"/>
  <c r="I92" i="51"/>
  <c r="F92" i="51" s="1"/>
  <c r="J107" i="52" l="1"/>
  <c r="J95" i="26" l="1"/>
  <c r="H95" i="26"/>
  <c r="H92" i="51" s="1"/>
  <c r="J104" i="51" s="1"/>
  <c r="J107" i="51" s="1"/>
  <c r="G95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54" i="26"/>
  <c r="I51" i="51" s="1"/>
  <c r="I69" i="51" s="1"/>
  <c r="F69" i="51" s="1"/>
  <c r="J103" i="51" s="1"/>
  <c r="A119" i="26"/>
  <c r="J72" i="26"/>
  <c r="H72" i="26"/>
  <c r="G72" i="26"/>
  <c r="H36" i="52" l="1"/>
  <c r="J107" i="26"/>
  <c r="I95" i="26"/>
  <c r="I72" i="26"/>
  <c r="F72" i="26" s="1"/>
  <c r="F95" i="26" l="1"/>
  <c r="J106" i="26" s="1"/>
  <c r="J110" i="26"/>
  <c r="H42" i="42" s="1"/>
  <c r="J110" i="42" s="1"/>
  <c r="J108" i="52"/>
  <c r="J111" i="52" s="1"/>
  <c r="H36" i="55" s="1"/>
  <c r="J111" i="55" s="1"/>
  <c r="J107" i="42" l="1"/>
  <c r="J112" i="42" l="1"/>
  <c r="H36" i="43"/>
  <c r="H36" i="44" s="1"/>
  <c r="H42" i="43" l="1"/>
  <c r="H42" i="44"/>
  <c r="J107" i="43" l="1"/>
  <c r="J110" i="43"/>
  <c r="J112" i="43" s="1"/>
  <c r="J107" i="44"/>
  <c r="J110" i="44"/>
  <c r="J112" i="44" l="1"/>
  <c r="H36" i="45"/>
  <c r="J110" i="45" l="1"/>
  <c r="J107" i="45"/>
  <c r="H36" i="46" l="1"/>
  <c r="H42" i="46" s="1"/>
  <c r="J112" i="45"/>
  <c r="J114" i="46" l="1"/>
  <c r="J117" i="46"/>
  <c r="H36" i="47" l="1"/>
  <c r="J119" i="46"/>
  <c r="J112" i="47" l="1"/>
  <c r="J109" i="47"/>
  <c r="J114" i="47" l="1"/>
  <c r="H36" i="48"/>
  <c r="J110" i="48" l="1"/>
  <c r="J107" i="48"/>
  <c r="J112" i="48" l="1"/>
  <c r="H35" i="49"/>
  <c r="J104" i="49" l="1"/>
  <c r="J107" i="49"/>
  <c r="J109" i="49" l="1"/>
  <c r="H30" i="50"/>
  <c r="H36" i="50" s="1"/>
  <c r="J104" i="50" l="1"/>
  <c r="J101" i="50"/>
  <c r="H30" i="53" l="1"/>
  <c r="H36" i="53" s="1"/>
  <c r="J106" i="50"/>
  <c r="J104" i="53" l="1"/>
  <c r="J101" i="53"/>
  <c r="H30" i="54" l="1"/>
  <c r="J106" i="53"/>
  <c r="J104" i="54" l="1"/>
  <c r="J106" i="54" s="1"/>
  <c r="J101" i="54"/>
  <c r="I37" i="26"/>
  <c r="I35" i="51" s="1"/>
  <c r="I39" i="51" l="1"/>
  <c r="I37" i="56"/>
  <c r="I41" i="56" s="1"/>
  <c r="I41" i="26"/>
  <c r="I43" i="26" l="1"/>
  <c r="J105" i="26" s="1"/>
  <c r="J108" i="26"/>
  <c r="J111" i="26"/>
  <c r="I41" i="42" s="1"/>
  <c r="I43" i="56"/>
  <c r="I41" i="51"/>
  <c r="J102" i="51" s="1"/>
  <c r="J105" i="51"/>
  <c r="J108" i="51" s="1"/>
  <c r="J109" i="56" l="1"/>
  <c r="J106" i="56"/>
  <c r="J112" i="56"/>
  <c r="J113" i="56" s="1"/>
  <c r="J108" i="42"/>
  <c r="J111" i="42"/>
  <c r="I36" i="43" s="1"/>
  <c r="I41" i="52"/>
  <c r="J109" i="51"/>
  <c r="I43" i="42"/>
  <c r="J105" i="42" s="1"/>
  <c r="I41" i="43" l="1"/>
  <c r="J109" i="52"/>
  <c r="J112" i="52" s="1"/>
  <c r="J106" i="52"/>
  <c r="J113" i="52" l="1"/>
  <c r="I36" i="55"/>
  <c r="I41" i="55" s="1"/>
  <c r="J108" i="43"/>
  <c r="J111" i="43"/>
  <c r="I36" i="44" s="1"/>
  <c r="I41" i="44" s="1"/>
  <c r="J108" i="44" s="1"/>
  <c r="I43" i="43"/>
  <c r="J105" i="43" s="1"/>
  <c r="J111" i="44" l="1"/>
  <c r="I36" i="45" s="1"/>
  <c r="I41" i="45" s="1"/>
  <c r="I43" i="45" s="1"/>
  <c r="J105" i="45" s="1"/>
  <c r="I43" i="44"/>
  <c r="J105" i="44" s="1"/>
  <c r="J111" i="45"/>
  <c r="I36" i="46" s="1"/>
  <c r="I41" i="46" s="1"/>
  <c r="I43" i="55"/>
  <c r="J106" i="55" s="1"/>
  <c r="J112" i="55"/>
  <c r="J113" i="55" s="1"/>
  <c r="J108" i="45" l="1"/>
  <c r="J115" i="46"/>
  <c r="J118" i="46"/>
  <c r="I36" i="47" s="1"/>
  <c r="I41" i="47" s="1"/>
  <c r="I43" i="46"/>
  <c r="J112" i="46" s="1"/>
  <c r="J113" i="47" l="1"/>
  <c r="I36" i="48" s="1"/>
  <c r="I41" i="48" s="1"/>
  <c r="I43" i="47"/>
  <c r="J107" i="47" s="1"/>
  <c r="J110" i="47"/>
  <c r="J108" i="48" l="1"/>
  <c r="J111" i="48"/>
  <c r="I43" i="48"/>
  <c r="J105" i="48" s="1"/>
  <c r="I35" i="49" l="1"/>
  <c r="I40" i="49" s="1"/>
  <c r="I42" i="49" l="1"/>
  <c r="J102" i="49" s="1"/>
  <c r="J108" i="49"/>
  <c r="I30" i="50" s="1"/>
  <c r="I35" i="50" s="1"/>
  <c r="J105" i="50" s="1"/>
  <c r="I30" i="53" s="1"/>
  <c r="I35" i="53" s="1"/>
  <c r="J105" i="49"/>
  <c r="J102" i="50" l="1"/>
  <c r="I37" i="50"/>
  <c r="J99" i="50" s="1"/>
  <c r="I37" i="53"/>
  <c r="J99" i="53" s="1"/>
  <c r="J102" i="53"/>
  <c r="J105" i="53"/>
  <c r="I30" i="54" s="1"/>
  <c r="I35" i="54" s="1"/>
  <c r="I37" i="54" l="1"/>
  <c r="J99" i="54" l="1"/>
  <c r="J105" i="54"/>
</calcChain>
</file>

<file path=xl/sharedStrings.xml><?xml version="1.0" encoding="utf-8"?>
<sst xmlns="http://schemas.openxmlformats.org/spreadsheetml/2006/main" count="3126" uniqueCount="182">
  <si>
    <t>ÓRGÃO PÚBLICO:</t>
  </si>
  <si>
    <t>ORGANIZAÇÃO DA SOCIEDADE CIVIL:</t>
  </si>
  <si>
    <t>CNPJ: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</si>
  <si>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</si>
  <si>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</si>
  <si>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</si>
  <si>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</si>
  <si>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</si>
  <si>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</si>
  <si>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</si>
  <si>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</si>
  <si>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</si>
  <si>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</si>
  <si>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</si>
  <si>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</si>
  <si>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</si>
  <si>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</si>
  <si>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</si>
  <si>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</si>
  <si>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</si>
  <si>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</si>
  <si>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</si>
  <si>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</si>
  <si>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</si>
  <si>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</si>
  <si>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</si>
  <si>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</si>
  <si>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</si>
  <si>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</si>
  <si>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</si>
  <si>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</si>
  <si>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</si>
  <si>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</si>
  <si>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</si>
  <si>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</si>
  <si>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</si>
  <si>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</si>
  <si>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</si>
  <si>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</si>
  <si>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</si>
  <si>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</si>
  <si>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</si>
  <si>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</si>
  <si>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</si>
  <si>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</si>
  <si>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</si>
  <si>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</si>
  <si>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</si>
  <si>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</si>
  <si>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</si>
  <si>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</si>
  <si>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</si>
  <si>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</si>
  <si>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</si>
  <si>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</si>
  <si>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</si>
  <si>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</si>
  <si>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</si>
  <si>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</si>
  <si>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</si>
  <si>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</si>
  <si>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</si>
  <si>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</si>
  <si>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</si>
  <si>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</si>
  <si>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</si>
  <si>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</si>
  <si>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</si>
  <si>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</si>
  <si>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</si>
  <si>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</si>
  <si>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</si>
  <si>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</si>
  <si>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</si>
  <si>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</si>
  <si>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</si>
  <si>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</si>
  <si>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</si>
  <si>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</si>
  <si>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</si>
  <si>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</si>
  <si>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</si>
  <si>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</si>
  <si>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</si>
  <si>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</si>
  <si>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</si>
  <si>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</si>
  <si>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</si>
  <si>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</si>
  <si>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</si>
  <si>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</si>
  <si>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t>XXXXXXXX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</si>
  <si>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</si>
  <si>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</si>
  <si>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</si>
  <si>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SANTA ROSA DE VITERBO/SP, XX DE FEVEREIRO DE 2024</t>
  </si>
  <si>
    <t>SANTA ROSA DE VITERBO/SP, XX DE MARÇO DE 2024</t>
  </si>
  <si>
    <t>SANTA ROSA DE VITERBO/SP, XX DE ABRIL DE 2024</t>
  </si>
  <si>
    <t>SANTA ROSA DE VITERBO/SP, XX DE MAIO DE 2024</t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</si>
  <si>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</si>
  <si>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</si>
  <si>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</si>
  <si>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</si>
  <si>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JANEIRO DE 2024</t>
  </si>
  <si>
    <t>JUNHO DE 2024</t>
  </si>
  <si>
    <t>JULHO DE 2024</t>
  </si>
  <si>
    <t>AGOSTO DE 2024</t>
  </si>
  <si>
    <t>2º QUADRIMESTRE DE 2024</t>
  </si>
  <si>
    <t>SETEMBRO DE 2024</t>
  </si>
  <si>
    <t>OUTUBRO DE 2024</t>
  </si>
  <si>
    <t>NOVEMBRO DE 2024</t>
  </si>
  <si>
    <t>DEZEMBRO DE 2024</t>
  </si>
  <si>
    <t>3º QUADRIMESTRE DE 2024</t>
  </si>
  <si>
    <t>____________________________________________</t>
  </si>
  <si>
    <t>_________________________________________</t>
  </si>
  <si>
    <t>MEMBRO DO CONSELHO FISCAL</t>
  </si>
  <si>
    <t>52.392.701/0001-17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</si>
  <si>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</si>
  <si>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>07/2024</t>
  </si>
  <si>
    <t>01/01/2024 A 31/12/2024</t>
  </si>
  <si>
    <t>ENTIDADE ASILO SÃO VICENTE DE PAULO</t>
  </si>
  <si>
    <t>VALDOMIRO DE SOUSA SOBRINHO</t>
  </si>
  <si>
    <t>RUA DR HENRIQUE DUMONT Nº 638 BAIRRO CENTRO CIDADE SANTA ROSA DE VITERBO CEP: 14270-000</t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</si>
  <si>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JANEIRO 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</si>
  <si>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FEVEREIRO de 2024 bem como as despesas a pagar no exercício seguinte.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</si>
  <si>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</si>
  <si>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MARÇO de 2024 bem como as despesas a pagar no exercício seguinte.</t>
    </r>
  </si>
  <si>
    <t>1° QUIADRIMESTRE DE 2024</t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</si>
  <si>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ABRIL 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</si>
  <si>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ASILO SÃO VICENTE DE PAULO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</si>
  <si>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t>FEDERAL</t>
  </si>
  <si>
    <t>-</t>
  </si>
  <si>
    <t xml:space="preserve">ORIGEM DOS RECURSOS (4): RECURSO PÚBLICO (  )MUNICIPAL  (   )ESTADUAL  ( X )FEDERAL   </t>
  </si>
  <si>
    <t>PÚBLICO (  )MUN. ( X )FED.  (  )EST.</t>
  </si>
  <si>
    <t>PÚBLICO (  )MUN. ( X )FED.  ( X )EST.</t>
  </si>
  <si>
    <r>
      <rPr>
        <b/>
        <sz val="8"/>
        <rFont val="Arial"/>
        <family val="2"/>
      </rPr>
      <t>(G)</t>
    </r>
    <r>
      <rPr>
        <sz val="8"/>
        <rFont val="Arial"/>
        <family val="2"/>
      </rPr>
      <t xml:space="preserve"> TOTAL DE RECURSOS DISPONÍVEL NO EXERCÍCIO </t>
    </r>
  </si>
  <si>
    <r>
      <rPr>
        <b/>
        <sz val="8"/>
        <rFont val="Arial"/>
        <family val="2"/>
      </rPr>
      <t>(J)</t>
    </r>
    <r>
      <rPr>
        <sz val="8"/>
        <rFont val="Arial"/>
        <family val="2"/>
      </rPr>
      <t xml:space="preserve"> DESPESAS PAGAS NO EXERCÍCIO (H+I)</t>
    </r>
  </si>
  <si>
    <r>
      <rPr>
        <b/>
        <sz val="8"/>
        <rFont val="Arial"/>
        <family val="2"/>
      </rPr>
      <t xml:space="preserve">(K) </t>
    </r>
    <r>
      <rPr>
        <sz val="8"/>
        <rFont val="Arial"/>
        <family val="2"/>
      </rPr>
      <t xml:space="preserve">RECURSO PÚBLICO NÃO APLICADO </t>
    </r>
  </si>
  <si>
    <r>
      <rPr>
        <b/>
        <sz val="8"/>
        <rFont val="Arial"/>
        <family val="2"/>
      </rPr>
      <t>(L)</t>
    </r>
    <r>
      <rPr>
        <sz val="8"/>
        <rFont val="Arial"/>
        <family val="2"/>
      </rPr>
      <t xml:space="preserve"> VALOR DEVOLVIDO AO ÓRGÃO PÚBLICO </t>
    </r>
  </si>
  <si>
    <r>
      <t xml:space="preserve">       RECURSO </t>
    </r>
    <r>
      <rPr>
        <b/>
        <sz val="8"/>
        <rFont val="Arial"/>
        <family val="2"/>
      </rPr>
      <t>PRÓPRIO</t>
    </r>
    <r>
      <rPr>
        <sz val="8"/>
        <rFont val="Arial"/>
        <family val="2"/>
      </rPr>
      <t xml:space="preserve"> AUTORIZADO PARA APLICAÇÃO NO EXERCÍCIO SEGUINTE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</si>
  <si>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</t>
    </r>
    <r>
      <rPr>
        <b/>
        <sz val="8"/>
        <rFont val="Arial"/>
        <family val="2"/>
      </rPr>
      <t>PÚBLICO</t>
    </r>
    <r>
      <rPr>
        <sz val="8"/>
        <rFont val="Arial"/>
        <family val="2"/>
      </rPr>
      <t xml:space="preserve"> AUTORIZADO PARA APLICAÇÃO NO EXERCÍCIO SEGUINTE 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</si>
  <si>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NÃO UTILIZADO AUTORIZADO PARA APLICAÇÃO NO EXERCÍCIO SEGUINTE </t>
    </r>
  </si>
  <si>
    <t xml:space="preserve">ORIGEM DOS RECURSOS (4): RECURSO PÚBLICO (   )MUNICIPAL  (   )ESTADUAL  ( X  )FEDERAL   </t>
  </si>
  <si>
    <t>ANTÔNIO ROBERTO ARGERI</t>
  </si>
  <si>
    <t xml:space="preserve">117.519.098 – 59     </t>
  </si>
  <si>
    <t>ORIGEM DOS RECURSOS (4): RECURSO PRÓPRIO</t>
  </si>
  <si>
    <t>0SANTA ROSA DE VITERBO - SP, 15 DE JU1NHO DE 2024</t>
  </si>
  <si>
    <t>117.519.098 – 59</t>
  </si>
  <si>
    <t>O(s) signatário(s), na qualidade de representante(s) da ORGANIZAÇÃO DA SOCIEDADE CIVIL  ASILO SÃO VICENTE DE PAULO vem indicar, na forma abaixo detalhada, as despesas incorridas e pagas no exercício de JUNHO de 2024 bem como as despesas a pagar no exercício seguinte.</t>
  </si>
  <si>
    <t>SANTA ROSA DE VITERBO-SP, 25 DE JULHO DE 2024</t>
  </si>
  <si>
    <r>
      <t xml:space="preserve">(A) </t>
    </r>
    <r>
      <rPr>
        <sz val="9"/>
        <rFont val="Calibri"/>
        <family val="2"/>
        <scheme val="minor"/>
      </rPr>
      <t>SALDO DO EXERCÍCO ANTERIOR</t>
    </r>
  </si>
  <si>
    <r>
      <t xml:space="preserve">(B) </t>
    </r>
    <r>
      <rPr>
        <sz val="9"/>
        <rFont val="Calibri"/>
        <family val="2"/>
        <scheme val="minor"/>
      </rPr>
      <t>REPASSES PÚBLICOS NO EXERCÍCIO</t>
    </r>
  </si>
  <si>
    <r>
      <t xml:space="preserve">(C) </t>
    </r>
    <r>
      <rPr>
        <sz val="9"/>
        <rFont val="Calibri"/>
        <family val="2"/>
        <scheme val="minor"/>
      </rPr>
      <t>RECEITAS COM APLICAÇÕES FINANCEIRAS DOS REPASSES PUBLICOS</t>
    </r>
  </si>
  <si>
    <r>
      <t xml:space="preserve">(D) </t>
    </r>
    <r>
      <rPr>
        <sz val="9"/>
        <rFont val="Calibri"/>
        <family val="2"/>
        <scheme val="minor"/>
      </rPr>
      <t>OUTRAS RECEITAS DECORRENTES DA EXECUÇÃO DO AJUSTE (3)
(</t>
    </r>
    <r>
      <rPr>
        <i/>
        <sz val="9"/>
        <rFont val="Calibri"/>
        <family val="2"/>
        <scheme val="minor"/>
      </rPr>
      <t>EXTORNOS DE TARIFA, CONTRIBUIÇÕES ASSOCIATIVAS, ETC)</t>
    </r>
  </si>
  <si>
    <r>
      <t xml:space="preserve">(E) </t>
    </r>
    <r>
      <rPr>
        <sz val="9"/>
        <rFont val="Calibri"/>
        <family val="2"/>
        <scheme val="minor"/>
      </rPr>
      <t>TOTAL DE RECURSOS PÚBLICOS</t>
    </r>
  </si>
  <si>
    <r>
      <t xml:space="preserve">(F) </t>
    </r>
    <r>
      <rPr>
        <sz val="9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</si>
  <si>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rFont val="Calibri"/>
        <family val="2"/>
        <scheme val="minor"/>
      </rPr>
      <t>TOTAL DE RECURSOS DISPONÍVEIS NO EXERCÍCIO (E + F)</t>
    </r>
  </si>
  <si>
    <t xml:space="preserve">ORIGEM DOS RECURSOS (4): RECURSO PÚBLICO (   )MUNICIPAL  (   )ESTADUAL  ( X )FEDERAL   </t>
  </si>
  <si>
    <t>SANTA ROSA DE VITERBO-SP, 15 DE AGOSTO DE 2024</t>
  </si>
  <si>
    <t>O(s) signatário(s), na qualidade de representante(s) da ORGANIZAÇÃO DA SOCIEDADE CIVIL  ASILO SÃO VICENTE DE PAULO vem indicar, na forma abaixo detalhada, as despesas incorridas e pagas no exercício de JULHO de 2024 bem como as despesas a pagar no exercício seguinte.</t>
  </si>
  <si>
    <r>
      <t xml:space="preserve">DESPESAS CONTABILIZADAS EM EXERCÍCIOS ANTERIORES E PAGAS NESTE EXERCÍCIO (R$) 
</t>
    </r>
    <r>
      <rPr>
        <b/>
        <sz val="7"/>
        <rFont val="Calibri"/>
        <family val="2"/>
        <scheme val="minor"/>
      </rPr>
      <t>(H)</t>
    </r>
    <r>
      <rPr>
        <sz val="7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</si>
  <si>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</si>
  <si>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rFont val="Calibri"/>
        <family val="2"/>
        <scheme val="minor"/>
      </rPr>
      <t>(J= H + I)</t>
    </r>
  </si>
  <si>
    <t>08/2024</t>
  </si>
  <si>
    <t>SANTA ROSA DE VITERBO/SP, 30 DE SETEMBRO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</si>
  <si>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2º QUADRIMESTRE de 2024 bem como as despesas a pagar no exercício seguinte.</t>
    </r>
  </si>
  <si>
    <t>O(s) signatário(s), na qualidade de representante(s) da ORGANIZAÇÃO DA SOCIEDADE CIVIL  ASILO SÃO VICENTE DE PAULO vem indicar, na forma abaixo detalhada, as despesas incorridas e pagas no exercício de AGOSTO de 2024 bem como as despesas a pagar no exercício seguinte.</t>
  </si>
  <si>
    <t>O(s) signatário(s), na qualidade de representante(s) da ORGANIZAÇÃO DA SOCIEDADE CIVIL  ASILO SÃO VICENTE DE PAULO vem indicar, na forma abaixo detalhada, as despesas incorridas e pagas no exercício de SETEMBRO de 2024 bem como as despesas a pagar no exercício seguinte.</t>
  </si>
  <si>
    <t>SANTA ROSA DE VITERBO/SP, 01 DE OUTUBRO DE 2024</t>
  </si>
  <si>
    <t>ORIGEM DOS RECURSOS (4): RECURSO PÚBLICO</t>
  </si>
  <si>
    <t>SANTA ROSA DE VITERBO/SP, 09 DE MAIO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</si>
  <si>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1º QUADRIMESTRE 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</si>
  <si>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OUTUBRO de 2024 bem como as despesas a pagar no exercício seguinte.</t>
    </r>
  </si>
  <si>
    <t xml:space="preserve">ORIGEM DOS RECURSOS (4): RECURSO PÚBLICO (   )MUNICIPAL  (   )ESTADUAL  ( x  )FEDERAL   </t>
  </si>
  <si>
    <t>SANTA ROSA DE VITERBO/SP, 04 DE NOVEMBRO DE 2024</t>
  </si>
  <si>
    <t>O(s) signatário(s), na qualidade de representante(s) da ORGANIZAÇÃO DA SOCIEDADE CIVIL  ASILO SÃO VICENTE DE PAULO vem indicar, na forma abaixo detalhada, as despesas incorridas e pagas no exercício de NOVEMBRO de 2024 bem como as despesas a pagar no exercício seguinte.</t>
  </si>
  <si>
    <t>SANTA ROSA DE VITERBO/SP, 18 DE DEZEMRO DE 2024</t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</si>
  <si>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DEZEMBRO de 2024 bem como as despesas a pagar no exercício seguinte.</t>
    </r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</si>
  <si>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3º QUADRIMESTRE de 2024 bem como as despesas a pagar no exercício seguinte.</t>
    </r>
  </si>
  <si>
    <t>SANTA ROSA DE VITERBO/SP, 07 DE JANEIRO DE 2025</t>
  </si>
  <si>
    <t xml:space="preserve">   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</si>
  <si>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EXERCÍCIO DE 2024, bem como as despesas a pagar no exercício seguinte.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</si>
</sst>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Santa Rosa de Viterbo, &quot;dddd\ \-\ dd\ &quot;de&quot;\ mmmm\ &quot;de&quot;\ yyyy\."/>
    <numFmt numFmtId="165" formatCode="&quot;R$&quot;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7"/>
      <name val="Calibri"/>
      <family val="2"/>
      <scheme val="minor"/>
    </font>
    <font>
      <sz val="7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4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2" xfId="0" applyFont="1" applyFill="1" applyBorder="1" applyAlignment="1">
      <alignment horizontal="center"/>
    </xf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25" fillId="4" borderId="1" xfId="1" applyFont="1" applyFill="1" applyBorder="1"/>
    <xf numFmtId="44" fontId="25" fillId="3" borderId="1" xfId="1" applyFont="1" applyFill="1" applyBorder="1"/>
    <xf numFmtId="44" fontId="25" fillId="4" borderId="15" xfId="1" applyFont="1" applyFill="1" applyBorder="1"/>
    <xf numFmtId="44" fontId="25" fillId="4" borderId="17" xfId="1" applyFont="1" applyFill="1" applyBorder="1"/>
    <xf numFmtId="44" fontId="25" fillId="3" borderId="17" xfId="1" applyFont="1" applyFill="1" applyBorder="1"/>
    <xf numFmtId="44" fontId="25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6" fillId="4" borderId="0" xfId="0" applyFont="1" applyFill="1"/>
    <xf numFmtId="0" fontId="27" fillId="4" borderId="0" xfId="0" applyFont="1" applyFill="1"/>
    <xf numFmtId="49" fontId="28" fillId="4" borderId="0" xfId="0" applyNumberFormat="1" applyFont="1" applyFill="1" applyBorder="1" applyAlignment="1">
      <alignment horizontal="center"/>
    </xf>
    <xf numFmtId="44" fontId="33" fillId="4" borderId="9" xfId="1" applyFont="1" applyFill="1" applyBorder="1" applyAlignment="1"/>
    <xf numFmtId="44" fontId="33" fillId="4" borderId="1" xfId="1" applyFont="1" applyFill="1" applyBorder="1" applyAlignment="1"/>
    <xf numFmtId="44" fontId="33" fillId="4" borderId="42" xfId="1" applyFont="1" applyFill="1" applyBorder="1" applyAlignment="1"/>
    <xf numFmtId="44" fontId="33" fillId="6" borderId="42" xfId="1" applyFont="1" applyFill="1" applyBorder="1" applyAlignment="1"/>
    <xf numFmtId="164" fontId="33" fillId="4" borderId="0" xfId="0" applyNumberFormat="1" applyFont="1" applyFill="1" applyAlignment="1">
      <alignment horizontal="center"/>
    </xf>
    <xf numFmtId="44" fontId="34" fillId="4" borderId="20" xfId="1" applyFont="1" applyFill="1" applyBorder="1" applyAlignment="1">
      <alignment vertical="center" wrapText="1"/>
    </xf>
    <xf numFmtId="44" fontId="34" fillId="4" borderId="9" xfId="1" applyFont="1" applyFill="1" applyBorder="1" applyAlignment="1">
      <alignment vertical="center" wrapText="1"/>
    </xf>
    <xf numFmtId="44" fontId="34" fillId="5" borderId="14" xfId="1" applyFont="1" applyFill="1" applyBorder="1" applyAlignment="1">
      <alignment vertical="center" wrapText="1"/>
    </xf>
    <xf numFmtId="44" fontId="34" fillId="4" borderId="1" xfId="1" applyFont="1" applyFill="1" applyBorder="1" applyAlignment="1">
      <alignment vertical="center" wrapText="1"/>
    </xf>
    <xf numFmtId="44" fontId="34" fillId="4" borderId="14" xfId="1" applyFont="1" applyFill="1" applyBorder="1" applyAlignment="1">
      <alignment vertical="center" wrapText="1"/>
    </xf>
    <xf numFmtId="44" fontId="34" fillId="5" borderId="1" xfId="1" applyFont="1" applyFill="1" applyBorder="1" applyAlignment="1">
      <alignment vertical="center" wrapText="1"/>
    </xf>
    <xf numFmtId="44" fontId="34" fillId="4" borderId="19" xfId="1" applyFont="1" applyFill="1" applyBorder="1" applyAlignment="1">
      <alignment vertical="center" wrapText="1"/>
    </xf>
    <xf numFmtId="44" fontId="34" fillId="3" borderId="16" xfId="1" applyFont="1" applyFill="1" applyBorder="1" applyAlignment="1">
      <alignment vertical="center" wrapText="1"/>
    </xf>
    <xf numFmtId="44" fontId="38" fillId="4" borderId="1" xfId="1" applyFont="1" applyFill="1" applyBorder="1"/>
    <xf numFmtId="44" fontId="38" fillId="3" borderId="1" xfId="1" applyFont="1" applyFill="1" applyBorder="1"/>
    <xf numFmtId="44" fontId="38" fillId="4" borderId="15" xfId="1" applyFont="1" applyFill="1" applyBorder="1"/>
    <xf numFmtId="44" fontId="38" fillId="4" borderId="17" xfId="1" applyFont="1" applyFill="1" applyBorder="1"/>
    <xf numFmtId="44" fontId="38" fillId="3" borderId="17" xfId="1" applyFont="1" applyFill="1" applyBorder="1"/>
    <xf numFmtId="44" fontId="38" fillId="4" borderId="18" xfId="1" applyFont="1" applyFill="1" applyBorder="1"/>
    <xf numFmtId="0" fontId="11" fillId="4" borderId="0" xfId="0" applyFont="1" applyFill="1" applyAlignment="1">
      <alignment horizontal="left" vertical="center"/>
    </xf>
    <xf numFmtId="0" fontId="3" fillId="4" borderId="32" xfId="0" applyFont="1" applyFill="1" applyBorder="1" applyAlignment="1">
      <alignment horizontal="center"/>
    </xf>
    <xf numFmtId="164" fontId="0" fillId="4" borderId="0" xfId="0" applyNumberFormat="1" applyFont="1" applyFill="1" applyAlignment="1">
      <alignment horizontal="center"/>
    </xf>
    <xf numFmtId="0" fontId="33" fillId="0" borderId="19" xfId="0" applyFont="1" applyBorder="1"/>
    <xf numFmtId="0" fontId="29" fillId="4" borderId="27" xfId="0" applyFont="1" applyFill="1" applyBorder="1" applyAlignment="1">
      <alignment horizontal="center" vertical="center" wrapText="1"/>
    </xf>
    <xf numFmtId="0" fontId="33" fillId="0" borderId="36" xfId="0" applyFont="1" applyBorder="1"/>
    <xf numFmtId="0" fontId="44" fillId="4" borderId="1" xfId="0" applyFont="1" applyFill="1" applyBorder="1" applyAlignment="1">
      <alignment vertical="center" wrapText="1"/>
    </xf>
    <xf numFmtId="0" fontId="44" fillId="3" borderId="1" xfId="0" applyFont="1" applyFill="1" applyBorder="1" applyAlignment="1">
      <alignment vertical="center" wrapText="1"/>
    </xf>
    <xf numFmtId="0" fontId="44" fillId="4" borderId="15" xfId="0" applyFont="1" applyFill="1" applyBorder="1" applyAlignment="1">
      <alignment vertical="center" wrapText="1"/>
    </xf>
    <xf numFmtId="0" fontId="35" fillId="4" borderId="0" xfId="0" applyFont="1" applyFill="1" applyBorder="1" applyAlignment="1">
      <alignment horizontal="right" vertical="center" wrapText="1"/>
    </xf>
    <xf numFmtId="44" fontId="38" fillId="4" borderId="0" xfId="1" applyFont="1" applyFill="1" applyBorder="1"/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4" fontId="20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29" fillId="4" borderId="10" xfId="0" applyFont="1" applyFill="1" applyBorder="1" applyAlignment="1">
      <alignment horizontal="center" vertical="center" wrapText="1"/>
    </xf>
    <xf numFmtId="0" fontId="33" fillId="0" borderId="11" xfId="0" applyFont="1" applyBorder="1"/>
    <xf numFmtId="0" fontId="33" fillId="0" borderId="12" xfId="0" applyFont="1" applyBorder="1"/>
    <xf numFmtId="0" fontId="0" fillId="4" borderId="0" xfId="0" applyFill="1" applyBorder="1" applyAlignment="1">
      <alignment horizontal="center"/>
    </xf>
    <xf numFmtId="0" fontId="29" fillId="4" borderId="23" xfId="0" applyFont="1" applyFill="1" applyBorder="1" applyAlignment="1">
      <alignment horizontal="left"/>
    </xf>
    <xf numFmtId="0" fontId="29" fillId="4" borderId="4" xfId="0" applyFont="1" applyFill="1" applyBorder="1" applyAlignment="1">
      <alignment horizontal="left"/>
    </xf>
    <xf numFmtId="0" fontId="29" fillId="4" borderId="24" xfId="0" applyFont="1" applyFill="1" applyBorder="1" applyAlignment="1">
      <alignment horizontal="left"/>
    </xf>
    <xf numFmtId="0" fontId="31" fillId="4" borderId="0" xfId="0" applyFont="1" applyFill="1" applyAlignment="1">
      <alignment horizontal="lef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34" fillId="4" borderId="23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44" fontId="34" fillId="4" borderId="3" xfId="1" applyFont="1" applyFill="1" applyBorder="1" applyAlignment="1">
      <alignment horizontal="center" vertical="center" wrapText="1"/>
    </xf>
    <xf numFmtId="44" fontId="34" fillId="4" borderId="5" xfId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44" fontId="30" fillId="4" borderId="1" xfId="1" applyFont="1" applyFill="1" applyBorder="1" applyAlignment="1">
      <alignment horizontal="center" vertical="center" wrapText="1"/>
    </xf>
    <xf numFmtId="44" fontId="30" fillId="4" borderId="1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4" fontId="34" fillId="4" borderId="23" xfId="0" applyNumberFormat="1" applyFont="1" applyFill="1" applyBorder="1" applyAlignment="1">
      <alignment horizontal="center" vertical="center" wrapText="1"/>
    </xf>
    <xf numFmtId="14" fontId="34" fillId="4" borderId="5" xfId="0" applyNumberFormat="1" applyFont="1" applyFill="1" applyBorder="1" applyAlignment="1">
      <alignment horizontal="center" vertical="center" wrapText="1"/>
    </xf>
    <xf numFmtId="14" fontId="34" fillId="4" borderId="3" xfId="0" applyNumberFormat="1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30" fillId="4" borderId="14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3" fontId="30" fillId="4" borderId="14" xfId="2" applyFont="1" applyFill="1" applyBorder="1" applyAlignment="1">
      <alignment horizontal="center" vertical="center" wrapText="1"/>
    </xf>
    <xf numFmtId="43" fontId="30" fillId="4" borderId="1" xfId="2" applyFont="1" applyFill="1" applyBorder="1" applyAlignment="1">
      <alignment horizontal="center" vertical="center" wrapText="1"/>
    </xf>
    <xf numFmtId="14" fontId="30" fillId="4" borderId="5" xfId="0" applyNumberFormat="1" applyFont="1" applyFill="1" applyBorder="1" applyAlignment="1">
      <alignment horizontal="center" vertical="center" wrapText="1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5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5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29" fillId="4" borderId="19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28" fillId="4" borderId="0" xfId="0" applyNumberFormat="1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44" fontId="28" fillId="4" borderId="0" xfId="1" applyFont="1" applyFill="1" applyBorder="1" applyAlignment="1">
      <alignment horizontal="center"/>
    </xf>
    <xf numFmtId="44" fontId="28" fillId="4" borderId="35" xfId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34" fillId="4" borderId="14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3" fontId="34" fillId="4" borderId="14" xfId="2" applyFont="1" applyFill="1" applyBorder="1" applyAlignment="1">
      <alignment horizontal="center" vertical="center" wrapText="1"/>
    </xf>
    <xf numFmtId="43" fontId="34" fillId="4" borderId="1" xfId="2" applyFont="1" applyFill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center" vertical="center" wrapText="1"/>
    </xf>
    <xf numFmtId="44" fontId="34" fillId="4" borderId="1" xfId="1" applyFont="1" applyFill="1" applyBorder="1" applyAlignment="1">
      <alignment horizontal="center" vertical="center" wrapText="1"/>
    </xf>
    <xf numFmtId="44" fontId="34" fillId="4" borderId="15" xfId="1" applyFont="1" applyFill="1" applyBorder="1" applyAlignment="1">
      <alignment horizontal="center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24" fillId="4" borderId="15" xfId="1" applyFont="1" applyFill="1" applyBorder="1" applyAlignment="1">
      <alignment horizontal="center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43" fontId="18" fillId="4" borderId="14" xfId="2" applyFont="1" applyFill="1" applyBorder="1" applyAlignment="1">
      <alignment horizontal="center" vertical="center" wrapText="1"/>
    </xf>
    <xf numFmtId="43" fontId="18" fillId="4" borderId="1" xfId="2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43" fontId="34" fillId="4" borderId="14" xfId="0" applyNumberFormat="1" applyFont="1" applyFill="1" applyBorder="1" applyAlignment="1">
      <alignment horizontal="center" vertical="center" wrapText="1"/>
    </xf>
    <xf numFmtId="44" fontId="34" fillId="4" borderId="14" xfId="0" applyNumberFormat="1" applyFont="1" applyFill="1" applyBorder="1" applyAlignment="1">
      <alignment horizontal="center" vertical="center" wrapText="1"/>
    </xf>
    <xf numFmtId="44" fontId="8" fillId="4" borderId="24" xfId="1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/>
    </xf>
    <xf numFmtId="0" fontId="33" fillId="4" borderId="45" xfId="0" applyFont="1" applyFill="1" applyBorder="1" applyAlignment="1">
      <alignment horizontal="center"/>
    </xf>
    <xf numFmtId="0" fontId="35" fillId="4" borderId="14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34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40" xfId="0" applyFont="1" applyFill="1" applyBorder="1" applyAlignment="1">
      <alignment horizontal="left" vertical="center" wrapText="1"/>
    </xf>
    <xf numFmtId="0" fontId="35" fillId="4" borderId="26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left" vertical="center" wrapText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right" vertical="center" wrapText="1"/>
    </xf>
    <xf numFmtId="0" fontId="35" fillId="4" borderId="17" xfId="0" applyFont="1" applyFill="1" applyBorder="1" applyAlignment="1">
      <alignment horizontal="right" vertical="center" wrapText="1"/>
    </xf>
    <xf numFmtId="164" fontId="37" fillId="4" borderId="0" xfId="0" applyNumberFormat="1" applyFont="1" applyFill="1" applyAlignment="1">
      <alignment horizontal="center"/>
    </xf>
    <xf numFmtId="165" fontId="34" fillId="4" borderId="14" xfId="0" applyNumberFormat="1" applyFont="1" applyFill="1" applyBorder="1" applyAlignment="1">
      <alignment horizontal="center" vertical="center" wrapText="1"/>
    </xf>
    <xf numFmtId="165" fontId="34" fillId="4" borderId="1" xfId="0" applyNumberFormat="1" applyFont="1" applyFill="1" applyBorder="1" applyAlignment="1">
      <alignment horizontal="center" vertical="center" wrapText="1"/>
    </xf>
    <xf numFmtId="165" fontId="34" fillId="4" borderId="3" xfId="0" applyNumberFormat="1" applyFont="1" applyFill="1" applyBorder="1" applyAlignment="1">
      <alignment horizontal="center" vertical="center" wrapText="1"/>
    </xf>
    <xf numFmtId="165" fontId="34" fillId="4" borderId="5" xfId="0" applyNumberFormat="1" applyFont="1" applyFill="1" applyBorder="1" applyAlignment="1">
      <alignment horizontal="center" vertical="center" wrapText="1"/>
    </xf>
    <xf numFmtId="165" fontId="34" fillId="4" borderId="3" xfId="1" applyNumberFormat="1" applyFont="1" applyFill="1" applyBorder="1" applyAlignment="1">
      <alignment horizontal="center" vertical="center" wrapText="1"/>
    </xf>
    <xf numFmtId="165" fontId="34" fillId="4" borderId="5" xfId="1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5" fillId="4" borderId="41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left" vertical="center" wrapText="1"/>
    </xf>
    <xf numFmtId="0" fontId="35" fillId="4" borderId="13" xfId="0" applyFont="1" applyFill="1" applyBorder="1" applyAlignment="1">
      <alignment horizontal="left" vertical="center" wrapText="1"/>
    </xf>
    <xf numFmtId="0" fontId="35" fillId="4" borderId="9" xfId="0" applyFont="1" applyFill="1" applyBorder="1" applyAlignment="1">
      <alignment horizontal="left" vertical="center" wrapText="1"/>
    </xf>
    <xf numFmtId="0" fontId="33" fillId="4" borderId="46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33" fillId="4" borderId="47" xfId="0" applyFont="1" applyFill="1" applyBorder="1" applyAlignment="1">
      <alignment horizontal="center"/>
    </xf>
    <xf numFmtId="0" fontId="37" fillId="4" borderId="32" xfId="0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/>
    </xf>
    <xf numFmtId="164" fontId="40" fillId="4" borderId="0" xfId="0" applyNumberFormat="1" applyFont="1" applyFill="1" applyAlignment="1">
      <alignment horizontal="center"/>
    </xf>
    <xf numFmtId="0" fontId="39" fillId="4" borderId="0" xfId="0" applyFont="1" applyFill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44" fontId="30" fillId="4" borderId="14" xfId="0" applyNumberFormat="1" applyFont="1" applyFill="1" applyBorder="1" applyAlignment="1">
      <alignment horizontal="center" vertical="center" wrapText="1"/>
    </xf>
    <xf numFmtId="44" fontId="30" fillId="4" borderId="1" xfId="0" applyNumberFormat="1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right" vertical="center" wrapText="1"/>
    </xf>
    <xf numFmtId="0" fontId="34" fillId="3" borderId="2" xfId="0" applyFont="1" applyFill="1" applyBorder="1" applyAlignment="1">
      <alignment horizontal="right" vertical="center" wrapText="1"/>
    </xf>
    <xf numFmtId="0" fontId="34" fillId="3" borderId="6" xfId="0" applyFont="1" applyFill="1" applyBorder="1" applyAlignment="1">
      <alignment horizontal="right" vertical="center" wrapText="1"/>
    </xf>
    <xf numFmtId="0" fontId="34" fillId="3" borderId="42" xfId="0" applyFont="1" applyFill="1" applyBorder="1" applyAlignment="1">
      <alignment horizontal="right" vertical="center" wrapText="1"/>
    </xf>
    <xf numFmtId="0" fontId="34" fillId="3" borderId="28" xfId="0" applyFont="1" applyFill="1" applyBorder="1" applyAlignment="1">
      <alignment horizontal="left" vertical="center" wrapText="1"/>
    </xf>
    <xf numFmtId="0" fontId="34" fillId="3" borderId="3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/>
    </xf>
    <xf numFmtId="0" fontId="34" fillId="4" borderId="37" xfId="0" applyFont="1" applyFill="1" applyBorder="1" applyAlignment="1">
      <alignment horizontal="left" vertical="center" wrapText="1"/>
    </xf>
    <xf numFmtId="0" fontId="34" fillId="4" borderId="38" xfId="0" applyFont="1" applyFill="1" applyBorder="1" applyAlignment="1">
      <alignment horizontal="left" vertical="center" wrapText="1"/>
    </xf>
    <xf numFmtId="0" fontId="33" fillId="4" borderId="31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3" fillId="4" borderId="27" xfId="0" applyFont="1" applyFill="1" applyBorder="1" applyAlignment="1">
      <alignment horizontal="center"/>
    </xf>
    <xf numFmtId="0" fontId="34" fillId="4" borderId="23" xfId="0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41" fillId="4" borderId="23" xfId="0" applyFont="1" applyFill="1" applyBorder="1" applyAlignment="1">
      <alignment horizontal="left" vertical="center" wrapText="1"/>
    </xf>
    <xf numFmtId="0" fontId="34" fillId="4" borderId="24" xfId="0" applyFont="1" applyFill="1" applyBorder="1" applyAlignment="1">
      <alignment horizontal="left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29" xfId="0" applyFont="1" applyFill="1" applyBorder="1" applyAlignment="1">
      <alignment horizontal="left" vertical="center" wrapText="1"/>
    </xf>
    <xf numFmtId="165" fontId="30" fillId="4" borderId="14" xfId="0" applyNumberFormat="1" applyFont="1" applyFill="1" applyBorder="1" applyAlignment="1">
      <alignment horizontal="center" vertical="center" wrapText="1"/>
    </xf>
    <xf numFmtId="165" fontId="30" fillId="4" borderId="1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left" vertical="center"/>
    </xf>
    <xf numFmtId="165" fontId="34" fillId="4" borderId="1" xfId="1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" fontId="30" fillId="4" borderId="14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4" fontId="34" fillId="4" borderId="1" xfId="1" applyNumberFormat="1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14" fontId="18" fillId="4" borderId="23" xfId="0" applyNumberFormat="1" applyFont="1" applyFill="1" applyBorder="1" applyAlignment="1">
      <alignment horizontal="center" vertical="center" wrapText="1"/>
    </xf>
    <xf numFmtId="165" fontId="34" fillId="4" borderId="1" xfId="2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4013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535131</xdr:colOff>
      <xdr:row>9</xdr:row>
      <xdr:rowOff>299605</xdr:rowOff>
    </xdr:from>
    <xdr:to>
      <xdr:col>20</xdr:col>
      <xdr:colOff>3463</xdr:colOff>
      <xdr:row>12</xdr:row>
      <xdr:rowOff>213880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181" y="245225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923924</xdr:colOff>
      <xdr:row>5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630381</xdr:colOff>
      <xdr:row>8</xdr:row>
      <xdr:rowOff>90055</xdr:rowOff>
    </xdr:from>
    <xdr:to>
      <xdr:col>20</xdr:col>
      <xdr:colOff>98713</xdr:colOff>
      <xdr:row>10</xdr:row>
      <xdr:rowOff>356755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081" y="224270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4</xdr:row>
      <xdr:rowOff>133350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687531</xdr:colOff>
      <xdr:row>5</xdr:row>
      <xdr:rowOff>147205</xdr:rowOff>
    </xdr:from>
    <xdr:to>
      <xdr:col>20</xdr:col>
      <xdr:colOff>155863</xdr:colOff>
      <xdr:row>8</xdr:row>
      <xdr:rowOff>213880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7581" y="1833130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19052</xdr:rowOff>
    </xdr:from>
    <xdr:to>
      <xdr:col>10</xdr:col>
      <xdr:colOff>0</xdr:colOff>
      <xdr:row>4</xdr:row>
      <xdr:rowOff>1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2"/>
          <a:ext cx="7067550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13" name="Imagem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</xdr:row>
      <xdr:rowOff>66675</xdr:rowOff>
    </xdr:from>
    <xdr:to>
      <xdr:col>10</xdr:col>
      <xdr:colOff>9524</xdr:colOff>
      <xdr:row>51</xdr:row>
      <xdr:rowOff>57150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34725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58881</xdr:colOff>
      <xdr:row>9</xdr:row>
      <xdr:rowOff>90055</xdr:rowOff>
    </xdr:from>
    <xdr:to>
      <xdr:col>21</xdr:col>
      <xdr:colOff>508288</xdr:colOff>
      <xdr:row>11</xdr:row>
      <xdr:rowOff>356755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256" y="2242705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</xdr:row>
      <xdr:rowOff>1</xdr:rowOff>
    </xdr:from>
    <xdr:to>
      <xdr:col>10</xdr:col>
      <xdr:colOff>19050</xdr:colOff>
      <xdr:row>50</xdr:row>
      <xdr:rowOff>1</xdr:rowOff>
    </xdr:to>
    <xdr:pic>
      <xdr:nvPicPr>
        <xdr:cNvPr id="5" name="Imagem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7276"/>
          <a:ext cx="70485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973281</xdr:colOff>
      <xdr:row>9</xdr:row>
      <xdr:rowOff>461530</xdr:rowOff>
    </xdr:from>
    <xdr:to>
      <xdr:col>20</xdr:col>
      <xdr:colOff>441613</xdr:colOff>
      <xdr:row>13</xdr:row>
      <xdr:rowOff>42430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8981" y="2614180"/>
          <a:ext cx="593580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1238250</xdr:colOff>
      <xdr:row>49</xdr:row>
      <xdr:rowOff>152401</xdr:rowOff>
    </xdr:from>
    <xdr:to>
      <xdr:col>22</xdr:col>
      <xdr:colOff>600075</xdr:colOff>
      <xdr:row>52</xdr:row>
      <xdr:rowOff>371476</xdr:rowOff>
    </xdr:to>
    <xdr:pic>
      <xdr:nvPicPr>
        <xdr:cNvPr id="5" name="Imagem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2601576"/>
          <a:ext cx="70485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51" zoomScale="110" zoomScaleNormal="110" workbookViewId="0">
      <selection activeCell="A113" sqref="A113:J11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98" t="s">
        <v>121</v>
      </c>
      <c r="F13" s="198"/>
      <c r="G13" s="198"/>
      <c r="H13" s="198"/>
      <c r="I13" s="198"/>
      <c r="J13" s="199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98" t="s">
        <v>91</v>
      </c>
      <c r="F14" s="198"/>
      <c r="G14" s="198"/>
      <c r="H14" s="198"/>
      <c r="I14" s="198"/>
      <c r="J14" s="199"/>
      <c r="L14" s="8" t="s">
        <v>100</v>
      </c>
    </row>
    <row r="15" spans="1:15" s="8" customFormat="1" ht="72.7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103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1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169">
        <v>45296</v>
      </c>
      <c r="B26" s="170"/>
      <c r="C26" s="171">
        <v>972.96</v>
      </c>
      <c r="D26" s="172"/>
      <c r="E26" s="173" t="s">
        <v>131</v>
      </c>
      <c r="F26" s="170"/>
      <c r="G26" s="170" t="s">
        <v>131</v>
      </c>
      <c r="H26" s="170"/>
      <c r="I26" s="144">
        <v>0</v>
      </c>
      <c r="J26" s="145"/>
      <c r="L26" s="1" t="s">
        <v>100</v>
      </c>
      <c r="M26" s="54"/>
      <c r="N26" s="54"/>
      <c r="O26" s="54"/>
      <c r="P26" s="54"/>
    </row>
    <row r="27" spans="1:16" x14ac:dyDescent="0.25">
      <c r="A27" s="162"/>
      <c r="B27" s="163"/>
      <c r="C27" s="143"/>
      <c r="D27" s="140"/>
      <c r="E27" s="164"/>
      <c r="F27" s="163"/>
      <c r="G27" s="143"/>
      <c r="H27" s="140"/>
      <c r="I27" s="144">
        <v>0</v>
      </c>
      <c r="J27" s="145"/>
      <c r="L27" s="1" t="s">
        <v>100</v>
      </c>
      <c r="M27" s="54"/>
      <c r="N27" s="54"/>
      <c r="O27" s="54"/>
      <c r="P27" s="54"/>
    </row>
    <row r="28" spans="1:16" x14ac:dyDescent="0.25">
      <c r="A28" s="162"/>
      <c r="B28" s="163"/>
      <c r="C28" s="143"/>
      <c r="D28" s="140"/>
      <c r="E28" s="164"/>
      <c r="F28" s="163"/>
      <c r="G28" s="143"/>
      <c r="H28" s="140"/>
      <c r="I28" s="144">
        <v>0</v>
      </c>
      <c r="J28" s="145"/>
      <c r="L28" s="1" t="s">
        <v>100</v>
      </c>
    </row>
    <row r="29" spans="1:16" x14ac:dyDescent="0.25">
      <c r="A29" s="162"/>
      <c r="B29" s="163"/>
      <c r="C29" s="143"/>
      <c r="D29" s="140"/>
      <c r="E29" s="164"/>
      <c r="F29" s="163"/>
      <c r="G29" s="143"/>
      <c r="H29" s="140"/>
      <c r="I29" s="144">
        <v>0</v>
      </c>
      <c r="J29" s="145"/>
      <c r="L29" s="1" t="s">
        <v>100</v>
      </c>
    </row>
    <row r="30" spans="1:16" x14ac:dyDescent="0.25">
      <c r="A30" s="162"/>
      <c r="B30" s="163"/>
      <c r="C30" s="143"/>
      <c r="D30" s="140"/>
      <c r="E30" s="164"/>
      <c r="F30" s="163"/>
      <c r="G30" s="143"/>
      <c r="H30" s="140"/>
      <c r="I30" s="144">
        <v>0</v>
      </c>
      <c r="J30" s="145"/>
      <c r="L30" s="1" t="s">
        <v>100</v>
      </c>
    </row>
    <row r="31" spans="1:16" x14ac:dyDescent="0.25">
      <c r="A31" s="139"/>
      <c r="B31" s="140"/>
      <c r="C31" s="141"/>
      <c r="D31" s="142"/>
      <c r="E31" s="143"/>
      <c r="F31" s="140"/>
      <c r="G31" s="143"/>
      <c r="H31" s="140"/>
      <c r="I31" s="144">
        <v>0</v>
      </c>
      <c r="J31" s="145"/>
      <c r="L31" s="1" t="s">
        <v>100</v>
      </c>
    </row>
    <row r="32" spans="1:16" x14ac:dyDescent="0.25">
      <c r="A32" s="139"/>
      <c r="B32" s="140"/>
      <c r="C32" s="141"/>
      <c r="D32" s="142"/>
      <c r="E32" s="143"/>
      <c r="F32" s="140"/>
      <c r="G32" s="143"/>
      <c r="H32" s="140"/>
      <c r="I32" s="144">
        <v>0</v>
      </c>
      <c r="J32" s="145"/>
      <c r="L32" s="1" t="s">
        <v>100</v>
      </c>
    </row>
    <row r="33" spans="1:12" x14ac:dyDescent="0.25">
      <c r="A33" s="139"/>
      <c r="B33" s="140"/>
      <c r="C33" s="141"/>
      <c r="D33" s="142"/>
      <c r="E33" s="143"/>
      <c r="F33" s="140"/>
      <c r="G33" s="143"/>
      <c r="H33" s="140"/>
      <c r="I33" s="144">
        <v>0</v>
      </c>
      <c r="J33" s="145"/>
      <c r="L33" s="1" t="s">
        <v>100</v>
      </c>
    </row>
    <row r="34" spans="1:12" x14ac:dyDescent="0.25">
      <c r="A34" s="139"/>
      <c r="B34" s="140"/>
      <c r="C34" s="141"/>
      <c r="D34" s="142"/>
      <c r="E34" s="143"/>
      <c r="F34" s="140"/>
      <c r="G34" s="143"/>
      <c r="H34" s="140"/>
      <c r="I34" s="144">
        <v>0</v>
      </c>
      <c r="J34" s="14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v>0</v>
      </c>
      <c r="I36" s="64">
        <v>953.06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0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0</v>
      </c>
      <c r="I40" s="66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953.06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v>24.9</v>
      </c>
      <c r="I42" s="65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977.95999999999992</v>
      </c>
      <c r="J43" s="160"/>
      <c r="L43" s="1" t="s">
        <v>101</v>
      </c>
    </row>
    <row r="44" spans="1:12" ht="10.5" customHeight="1" x14ac:dyDescent="0.25"/>
    <row r="45" spans="1:12" ht="11.1" customHeight="1" x14ac:dyDescent="0.25">
      <c r="A45" s="136" t="s">
        <v>19</v>
      </c>
      <c r="B45" s="136"/>
      <c r="C45" s="136"/>
      <c r="D45" s="136"/>
      <c r="E45" s="136"/>
      <c r="F45" s="136"/>
      <c r="G45" s="136"/>
      <c r="H45" s="136"/>
      <c r="I45" s="136"/>
      <c r="J45" s="136"/>
    </row>
    <row r="46" spans="1:12" ht="11.1" customHeight="1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ht="11.1" customHeight="1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123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33" t="s">
        <v>132</v>
      </c>
      <c r="B52" s="134"/>
      <c r="C52" s="134"/>
      <c r="D52" s="134"/>
      <c r="E52" s="134"/>
      <c r="F52" s="134"/>
      <c r="G52" s="134"/>
      <c r="H52" s="134"/>
      <c r="I52" s="134"/>
      <c r="J52" s="135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71">
        <v>972.96</v>
      </c>
      <c r="G54" s="71">
        <v>0</v>
      </c>
      <c r="H54" s="72">
        <v>972.96</v>
      </c>
      <c r="I54" s="71">
        <f>G54+H54</f>
        <v>972.96</v>
      </c>
      <c r="J54" s="73">
        <v>0</v>
      </c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71">
        <v>0</v>
      </c>
      <c r="G55" s="71">
        <v>0</v>
      </c>
      <c r="H55" s="72">
        <v>0</v>
      </c>
      <c r="I55" s="71">
        <f t="shared" ref="I55:I70" si="0">G55+H55</f>
        <v>0</v>
      </c>
      <c r="J55" s="73">
        <v>0</v>
      </c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6"/>
      <c r="B62" s="97"/>
      <c r="C62" s="97"/>
      <c r="D62" s="97"/>
      <c r="E62" s="98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71">
        <v>0</v>
      </c>
      <c r="G67" s="71">
        <v>0</v>
      </c>
      <c r="H67" s="72">
        <v>0</v>
      </c>
      <c r="I67" s="71">
        <f t="shared" si="0"/>
        <v>0</v>
      </c>
      <c r="J67" s="73">
        <v>0</v>
      </c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71">
        <v>0</v>
      </c>
      <c r="G68" s="71">
        <v>0</v>
      </c>
      <c r="H68" s="72">
        <v>0</v>
      </c>
      <c r="I68" s="71">
        <f t="shared" si="0"/>
        <v>0</v>
      </c>
      <c r="J68" s="73">
        <v>0</v>
      </c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71">
        <v>0</v>
      </c>
      <c r="G69" s="71">
        <v>0</v>
      </c>
      <c r="H69" s="72">
        <v>0</v>
      </c>
      <c r="I69" s="71">
        <f t="shared" si="0"/>
        <v>0</v>
      </c>
      <c r="J69" s="73">
        <v>0</v>
      </c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71">
        <v>5</v>
      </c>
      <c r="G70" s="71">
        <v>0</v>
      </c>
      <c r="H70" s="72">
        <v>5</v>
      </c>
      <c r="I70" s="71">
        <f t="shared" si="0"/>
        <v>5</v>
      </c>
      <c r="J70" s="73">
        <v>0</v>
      </c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v>0</v>
      </c>
      <c r="J71" s="73">
        <v>0</v>
      </c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74">
        <f>I72</f>
        <v>977.96</v>
      </c>
      <c r="G72" s="74">
        <f t="shared" ref="G72:J72" si="1">SUM(G54:G71)</f>
        <v>0</v>
      </c>
      <c r="H72" s="75">
        <f t="shared" si="1"/>
        <v>977.96</v>
      </c>
      <c r="I72" s="74">
        <f t="shared" si="1"/>
        <v>977.96</v>
      </c>
      <c r="J72" s="76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71">
        <v>0</v>
      </c>
      <c r="G77" s="71">
        <v>0</v>
      </c>
      <c r="H77" s="72">
        <v>0</v>
      </c>
      <c r="I77" s="71">
        <f>G77+H77</f>
        <v>0</v>
      </c>
      <c r="J77" s="73">
        <v>0</v>
      </c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71">
        <v>0</v>
      </c>
      <c r="G78" s="71">
        <v>0</v>
      </c>
      <c r="H78" s="72">
        <v>0</v>
      </c>
      <c r="I78" s="71">
        <f t="shared" ref="I78:I93" si="2">G78+H78</f>
        <v>0</v>
      </c>
      <c r="J78" s="73">
        <v>0</v>
      </c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3" t="s">
        <v>86</v>
      </c>
      <c r="B84" s="94"/>
      <c r="C84" s="94"/>
      <c r="D84" s="94"/>
      <c r="E84" s="95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6"/>
      <c r="B85" s="97"/>
      <c r="C85" s="97"/>
      <c r="D85" s="97"/>
      <c r="E85" s="98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9"/>
      <c r="B86" s="100"/>
      <c r="C86" s="100"/>
      <c r="D86" s="100"/>
      <c r="E86" s="101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1" t="s">
        <v>36</v>
      </c>
      <c r="B87" s="92"/>
      <c r="C87" s="92"/>
      <c r="D87" s="92"/>
      <c r="E87" s="9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91" t="s">
        <v>37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  <c r="L88" s="1" t="s">
        <v>100</v>
      </c>
    </row>
    <row r="89" spans="1:12" x14ac:dyDescent="0.25">
      <c r="A89" s="91" t="s">
        <v>38</v>
      </c>
      <c r="B89" s="92"/>
      <c r="C89" s="92"/>
      <c r="D89" s="92"/>
      <c r="E89" s="9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  <c r="L89" s="1" t="s">
        <v>100</v>
      </c>
    </row>
    <row r="90" spans="1:12" x14ac:dyDescent="0.25">
      <c r="A90" s="91" t="s">
        <v>39</v>
      </c>
      <c r="B90" s="92"/>
      <c r="C90" s="92"/>
      <c r="D90" s="92"/>
      <c r="E90" s="9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  <c r="L90" s="1" t="s">
        <v>100</v>
      </c>
    </row>
    <row r="91" spans="1:12" x14ac:dyDescent="0.25">
      <c r="A91" s="91" t="s">
        <v>40</v>
      </c>
      <c r="B91" s="92"/>
      <c r="C91" s="92"/>
      <c r="D91" s="92"/>
      <c r="E91" s="92"/>
      <c r="F91" s="71">
        <v>0</v>
      </c>
      <c r="G91" s="71">
        <v>0</v>
      </c>
      <c r="H91" s="72">
        <v>0</v>
      </c>
      <c r="I91" s="71">
        <f t="shared" si="2"/>
        <v>0</v>
      </c>
      <c r="J91" s="73">
        <v>0</v>
      </c>
      <c r="L91" s="1" t="s">
        <v>100</v>
      </c>
    </row>
    <row r="92" spans="1:12" x14ac:dyDescent="0.25">
      <c r="A92" s="91" t="s">
        <v>41</v>
      </c>
      <c r="B92" s="92"/>
      <c r="C92" s="92"/>
      <c r="D92" s="92"/>
      <c r="E92" s="92"/>
      <c r="F92" s="71">
        <v>0</v>
      </c>
      <c r="G92" s="71">
        <v>0</v>
      </c>
      <c r="H92" s="72">
        <v>0</v>
      </c>
      <c r="I92" s="71">
        <f t="shared" si="2"/>
        <v>0</v>
      </c>
      <c r="J92" s="73">
        <v>0</v>
      </c>
      <c r="L92" s="1" t="s">
        <v>100</v>
      </c>
    </row>
    <row r="93" spans="1:12" x14ac:dyDescent="0.25">
      <c r="A93" s="91" t="s">
        <v>42</v>
      </c>
      <c r="B93" s="92"/>
      <c r="C93" s="92"/>
      <c r="D93" s="92"/>
      <c r="E93" s="92"/>
      <c r="F93" s="71">
        <v>0</v>
      </c>
      <c r="G93" s="71">
        <v>0</v>
      </c>
      <c r="H93" s="72">
        <v>0</v>
      </c>
      <c r="I93" s="71">
        <f t="shared" si="2"/>
        <v>0</v>
      </c>
      <c r="J93" s="73">
        <v>0</v>
      </c>
      <c r="L93" s="1" t="s">
        <v>100</v>
      </c>
    </row>
    <row r="94" spans="1:12" x14ac:dyDescent="0.25">
      <c r="A94" s="91" t="s">
        <v>43</v>
      </c>
      <c r="B94" s="92"/>
      <c r="C94" s="92"/>
      <c r="D94" s="92"/>
      <c r="E94" s="92"/>
      <c r="F94" s="71">
        <v>0</v>
      </c>
      <c r="G94" s="71">
        <v>0</v>
      </c>
      <c r="H94" s="72">
        <v>0</v>
      </c>
      <c r="I94" s="71">
        <v>0</v>
      </c>
      <c r="J94" s="73">
        <v>0</v>
      </c>
      <c r="L94" s="1" t="s">
        <v>100</v>
      </c>
    </row>
    <row r="95" spans="1:12" ht="15.75" thickBot="1" x14ac:dyDescent="0.3">
      <c r="A95" s="102" t="s">
        <v>44</v>
      </c>
      <c r="B95" s="103"/>
      <c r="C95" s="103"/>
      <c r="D95" s="103"/>
      <c r="E95" s="103"/>
      <c r="F95" s="74">
        <f>I95</f>
        <v>0</v>
      </c>
      <c r="G95" s="74">
        <f t="shared" ref="G95:J95" si="3">SUM(G77:G94)</f>
        <v>0</v>
      </c>
      <c r="H95" s="75">
        <f t="shared" si="3"/>
        <v>0</v>
      </c>
      <c r="I95" s="74">
        <f t="shared" si="3"/>
        <v>0</v>
      </c>
      <c r="J95" s="76">
        <f t="shared" si="3"/>
        <v>0</v>
      </c>
      <c r="L95" s="1" t="s">
        <v>102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4" t="s">
        <v>45</v>
      </c>
      <c r="B97" s="104"/>
      <c r="C97" s="104"/>
      <c r="D97" s="104"/>
      <c r="E97" s="104"/>
      <c r="F97" s="104"/>
      <c r="G97" s="104"/>
      <c r="H97" s="104"/>
      <c r="I97" s="104"/>
      <c r="J97" s="104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122" t="s">
        <v>68</v>
      </c>
      <c r="B105" s="123"/>
      <c r="C105" s="123"/>
      <c r="D105" s="123"/>
      <c r="E105" s="123"/>
      <c r="F105" s="123"/>
      <c r="G105" s="123"/>
      <c r="H105" s="123"/>
      <c r="I105" s="88"/>
      <c r="J105" s="50">
        <f>I43</f>
        <v>977.95999999999992</v>
      </c>
      <c r="L105" s="1" t="s">
        <v>102</v>
      </c>
    </row>
    <row r="106" spans="1:12" ht="15.75" customHeight="1" x14ac:dyDescent="0.25">
      <c r="A106" s="91" t="s">
        <v>69</v>
      </c>
      <c r="B106" s="92"/>
      <c r="C106" s="92"/>
      <c r="D106" s="92"/>
      <c r="E106" s="92"/>
      <c r="F106" s="92"/>
      <c r="G106" s="92"/>
      <c r="H106" s="92"/>
      <c r="I106" s="89"/>
      <c r="J106" s="51">
        <f>F72+F95</f>
        <v>977.96</v>
      </c>
      <c r="L106" s="1" t="s">
        <v>102</v>
      </c>
    </row>
    <row r="107" spans="1:12" ht="15.75" customHeight="1" x14ac:dyDescent="0.25">
      <c r="A107" s="91" t="s">
        <v>67</v>
      </c>
      <c r="B107" s="92"/>
      <c r="C107" s="92"/>
      <c r="D107" s="92"/>
      <c r="E107" s="92"/>
      <c r="F107" s="92"/>
      <c r="G107" s="92"/>
      <c r="H107" s="92"/>
      <c r="I107" s="89"/>
      <c r="J107" s="51">
        <f>H42-H95</f>
        <v>24.9</v>
      </c>
      <c r="L107" s="1" t="s">
        <v>102</v>
      </c>
    </row>
    <row r="108" spans="1:12" ht="15.75" customHeight="1" x14ac:dyDescent="0.25">
      <c r="A108" s="91" t="s">
        <v>84</v>
      </c>
      <c r="B108" s="92"/>
      <c r="C108" s="92"/>
      <c r="D108" s="92"/>
      <c r="E108" s="92"/>
      <c r="F108" s="92"/>
      <c r="G108" s="92"/>
      <c r="H108" s="92"/>
      <c r="I108" s="89"/>
      <c r="J108" s="51">
        <f>I41-H72-J109</f>
        <v>-24.900000000000091</v>
      </c>
      <c r="L108" s="1" t="s">
        <v>102</v>
      </c>
    </row>
    <row r="109" spans="1:12" ht="15.75" customHeight="1" x14ac:dyDescent="0.25">
      <c r="A109" s="91" t="s">
        <v>70</v>
      </c>
      <c r="B109" s="92"/>
      <c r="C109" s="92"/>
      <c r="D109" s="92"/>
      <c r="E109" s="92"/>
      <c r="F109" s="92"/>
      <c r="G109" s="92"/>
      <c r="H109" s="92"/>
      <c r="I109" s="89"/>
      <c r="J109" s="51">
        <v>0</v>
      </c>
      <c r="L109" s="1" t="s">
        <v>100</v>
      </c>
    </row>
    <row r="110" spans="1:12" ht="15.75" customHeight="1" x14ac:dyDescent="0.25">
      <c r="A110" s="91" t="s">
        <v>78</v>
      </c>
      <c r="B110" s="92"/>
      <c r="C110" s="92"/>
      <c r="D110" s="92"/>
      <c r="E110" s="92"/>
      <c r="F110" s="92"/>
      <c r="G110" s="92"/>
      <c r="H110" s="92"/>
      <c r="I110" s="89"/>
      <c r="J110" s="51">
        <f>H42-I95</f>
        <v>24.9</v>
      </c>
      <c r="L110" s="1" t="s">
        <v>102</v>
      </c>
    </row>
    <row r="111" spans="1:12" ht="15.75" customHeight="1" x14ac:dyDescent="0.25">
      <c r="A111" s="115" t="s">
        <v>79</v>
      </c>
      <c r="B111" s="116"/>
      <c r="C111" s="116"/>
      <c r="D111" s="116"/>
      <c r="E111" s="116"/>
      <c r="F111" s="116"/>
      <c r="G111" s="116"/>
      <c r="H111" s="116"/>
      <c r="I111" s="89"/>
      <c r="J111" s="52">
        <f>I41-H72</f>
        <v>-24.900000000000091</v>
      </c>
      <c r="L111" s="1" t="s">
        <v>102</v>
      </c>
    </row>
    <row r="112" spans="1:12" ht="15.75" customHeight="1" thickBot="1" x14ac:dyDescent="0.3">
      <c r="A112" s="115" t="s">
        <v>80</v>
      </c>
      <c r="B112" s="116"/>
      <c r="C112" s="116"/>
      <c r="D112" s="116"/>
      <c r="E112" s="116"/>
      <c r="F112" s="116"/>
      <c r="G112" s="116"/>
      <c r="H112" s="116"/>
      <c r="I112" s="90"/>
      <c r="J112" s="53">
        <f>J110+J108</f>
        <v>-9.2370555648813024E-14</v>
      </c>
      <c r="L112" s="1" t="s">
        <v>102</v>
      </c>
    </row>
    <row r="113" spans="1:12" ht="66" customHeight="1" x14ac:dyDescent="0.25">
      <c r="A113" s="117" t="s">
        <v>53</v>
      </c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2" ht="15.75" x14ac:dyDescent="0.25">
      <c r="A114" s="118" t="s">
        <v>95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L114" s="1" t="s">
        <v>100</v>
      </c>
    </row>
    <row r="115" spans="1:12" x14ac:dyDescent="0.25">
      <c r="A115" s="14" t="s">
        <v>62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VALDOMIRO DE SOUSA SOBRINHO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110:H110"/>
    <mergeCell ref="A108:H108"/>
    <mergeCell ref="A41:F41"/>
    <mergeCell ref="A42:F42"/>
    <mergeCell ref="A12:D12"/>
    <mergeCell ref="E12:J12"/>
    <mergeCell ref="A13:D13"/>
    <mergeCell ref="E13:J13"/>
    <mergeCell ref="A14:D14"/>
    <mergeCell ref="E14:J14"/>
    <mergeCell ref="A20:C20"/>
    <mergeCell ref="E20:F20"/>
    <mergeCell ref="G20:H20"/>
    <mergeCell ref="I20:J20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15:D15"/>
    <mergeCell ref="E15:J15"/>
    <mergeCell ref="A16:D16"/>
    <mergeCell ref="E16:J16"/>
    <mergeCell ref="A17:D17"/>
    <mergeCell ref="E17:J17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6:F36"/>
    <mergeCell ref="A37:F37"/>
    <mergeCell ref="A34:B34"/>
    <mergeCell ref="C34:D34"/>
    <mergeCell ref="E34:F34"/>
    <mergeCell ref="G34:H34"/>
    <mergeCell ref="I34:J34"/>
    <mergeCell ref="G35:H35"/>
    <mergeCell ref="I35:J35"/>
    <mergeCell ref="A35:F35"/>
    <mergeCell ref="G36:G43"/>
    <mergeCell ref="J36:J43"/>
    <mergeCell ref="A39:F39"/>
    <mergeCell ref="A38:F38"/>
    <mergeCell ref="A40:F40"/>
    <mergeCell ref="A49:J49"/>
    <mergeCell ref="A50:J50"/>
    <mergeCell ref="A51:J51"/>
    <mergeCell ref="A52:J52"/>
    <mergeCell ref="A53:E53"/>
    <mergeCell ref="A45:J45"/>
    <mergeCell ref="A46:J46"/>
    <mergeCell ref="A47:J47"/>
    <mergeCell ref="A43:F43"/>
    <mergeCell ref="A94:E94"/>
    <mergeCell ref="A95:E95"/>
    <mergeCell ref="A84:E86"/>
    <mergeCell ref="A87:E87"/>
    <mergeCell ref="A88:E88"/>
    <mergeCell ref="A89:E89"/>
    <mergeCell ref="A90:E90"/>
    <mergeCell ref="A91:E91"/>
    <mergeCell ref="A92:E92"/>
    <mergeCell ref="A118:J118"/>
    <mergeCell ref="A119:J119"/>
    <mergeCell ref="A120:J120"/>
    <mergeCell ref="A74:J74"/>
    <mergeCell ref="A75:J75"/>
    <mergeCell ref="A76:E76"/>
    <mergeCell ref="A77:E77"/>
    <mergeCell ref="A78:E78"/>
    <mergeCell ref="A79:E79"/>
    <mergeCell ref="A109:H109"/>
    <mergeCell ref="A112:H112"/>
    <mergeCell ref="A113:J113"/>
    <mergeCell ref="A114:J114"/>
    <mergeCell ref="A104:J104"/>
    <mergeCell ref="A105:H105"/>
    <mergeCell ref="A106:H106"/>
    <mergeCell ref="A107:H107"/>
    <mergeCell ref="A98:J98"/>
    <mergeCell ref="A99:J99"/>
    <mergeCell ref="A100:J100"/>
    <mergeCell ref="A101:J101"/>
    <mergeCell ref="A102:J102"/>
    <mergeCell ref="A103:J103"/>
    <mergeCell ref="A111:H111"/>
    <mergeCell ref="I105:I112"/>
    <mergeCell ref="A60:E60"/>
    <mergeCell ref="A61:E63"/>
    <mergeCell ref="A64:E64"/>
    <mergeCell ref="A65:E65"/>
    <mergeCell ref="A66:E66"/>
    <mergeCell ref="A67:E67"/>
    <mergeCell ref="A54:E54"/>
    <mergeCell ref="A55:E55"/>
    <mergeCell ref="A56:E56"/>
    <mergeCell ref="A57:E57"/>
    <mergeCell ref="A58:E58"/>
    <mergeCell ref="A59:E59"/>
    <mergeCell ref="A68:E68"/>
    <mergeCell ref="A69:E69"/>
    <mergeCell ref="A70:E70"/>
    <mergeCell ref="A71:E71"/>
    <mergeCell ref="A72:E72"/>
    <mergeCell ref="A80:E80"/>
    <mergeCell ref="A81:E81"/>
    <mergeCell ref="A82:E82"/>
    <mergeCell ref="A83:E83"/>
    <mergeCell ref="A97:J97"/>
    <mergeCell ref="A93:E93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134"/>
  <sheetViews>
    <sheetView topLeftCell="A85" workbookViewId="0">
      <selection activeCell="I77" sqref="I77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27.75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143</v>
      </c>
      <c r="F13" s="187"/>
      <c r="G13" s="187"/>
      <c r="H13" s="187"/>
      <c r="I13" s="187"/>
      <c r="J13" s="188"/>
      <c r="L13" s="8" t="s">
        <v>100</v>
      </c>
    </row>
    <row r="14" spans="1:15" s="8" customFormat="1" ht="21" customHeight="1" x14ac:dyDescent="0.25">
      <c r="A14" s="183" t="s">
        <v>4</v>
      </c>
      <c r="B14" s="184"/>
      <c r="C14" s="184"/>
      <c r="D14" s="184"/>
      <c r="E14" s="187" t="s">
        <v>147</v>
      </c>
      <c r="F14" s="187"/>
      <c r="G14" s="187"/>
      <c r="H14" s="187"/>
      <c r="I14" s="187"/>
      <c r="J14" s="188"/>
      <c r="L14" s="8" t="s">
        <v>100</v>
      </c>
    </row>
    <row r="15" spans="1:15" s="8" customFormat="1" ht="71.2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107</v>
      </c>
      <c r="F16" s="187"/>
      <c r="G16" s="187"/>
      <c r="H16" s="187"/>
      <c r="I16" s="187"/>
      <c r="J16" s="188"/>
      <c r="L16" s="8" t="s">
        <v>100</v>
      </c>
    </row>
    <row r="17" spans="1:13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3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3" x14ac:dyDescent="0.25">
      <c r="A19" s="189" t="s">
        <v>8</v>
      </c>
      <c r="B19" s="190"/>
      <c r="C19" s="190"/>
      <c r="D19" s="32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3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3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3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3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3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3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</row>
    <row r="26" spans="1:13" x14ac:dyDescent="0.25">
      <c r="A26" s="219">
        <v>45427</v>
      </c>
      <c r="B26" s="220"/>
      <c r="C26" s="304">
        <v>972.96</v>
      </c>
      <c r="D26" s="304"/>
      <c r="E26" s="219">
        <f>'MAIO 24'!E26:F26</f>
        <v>45420</v>
      </c>
      <c r="F26" s="220"/>
      <c r="G26" s="223">
        <f>'MAIO 24'!G26:H26</f>
        <v>553345000015554</v>
      </c>
      <c r="H26" s="220"/>
      <c r="I26" s="224">
        <f>'MAIO 24'!I26:J26</f>
        <v>972.96</v>
      </c>
      <c r="J26" s="225"/>
      <c r="L26" s="1" t="s">
        <v>100</v>
      </c>
    </row>
    <row r="27" spans="1:13" x14ac:dyDescent="0.25">
      <c r="A27" s="219">
        <v>45458</v>
      </c>
      <c r="B27" s="220"/>
      <c r="C27" s="304">
        <f>'JUN 24'!C26:D26</f>
        <v>972.96</v>
      </c>
      <c r="D27" s="304"/>
      <c r="E27" s="219">
        <f>'JUN 24'!E26:F26</f>
        <v>45456</v>
      </c>
      <c r="F27" s="220"/>
      <c r="G27" s="223">
        <f>'JUN 24'!G26:H26</f>
        <v>553345000015554</v>
      </c>
      <c r="H27" s="220"/>
      <c r="I27" s="224">
        <f>'JUN 24'!I26:J26</f>
        <v>972.96</v>
      </c>
      <c r="J27" s="225"/>
      <c r="L27" s="1" t="s">
        <v>100</v>
      </c>
    </row>
    <row r="28" spans="1:13" x14ac:dyDescent="0.25">
      <c r="A28" s="219">
        <f>'JUL 24'!A26:B26</f>
        <v>45488</v>
      </c>
      <c r="B28" s="220"/>
      <c r="C28" s="304">
        <f>'JUL 24'!C26:D26</f>
        <v>972.96</v>
      </c>
      <c r="D28" s="304"/>
      <c r="E28" s="219">
        <f>'JUL 24'!E26:F26</f>
        <v>45483</v>
      </c>
      <c r="F28" s="220"/>
      <c r="G28" s="223">
        <f>'JUL 24'!G26:H26</f>
        <v>553345000015554</v>
      </c>
      <c r="H28" s="220"/>
      <c r="I28" s="224">
        <f>'JUL 24'!I26:J26</f>
        <v>972.96</v>
      </c>
      <c r="J28" s="225"/>
      <c r="L28" s="1" t="s">
        <v>100</v>
      </c>
    </row>
    <row r="29" spans="1:13" x14ac:dyDescent="0.25">
      <c r="A29" s="219">
        <f>'AGO 24'!A26:B26</f>
        <v>45519</v>
      </c>
      <c r="B29" s="220"/>
      <c r="C29" s="304">
        <f>'AGO 24'!C26:D26</f>
        <v>972.95</v>
      </c>
      <c r="D29" s="304"/>
      <c r="E29" s="219">
        <v>45510</v>
      </c>
      <c r="F29" s="220"/>
      <c r="G29" s="223">
        <f>'AGO 24'!G26:H26</f>
        <v>553345000015554</v>
      </c>
      <c r="H29" s="220"/>
      <c r="I29" s="224">
        <f>'AGO 24'!I26:J26</f>
        <v>972.95</v>
      </c>
      <c r="J29" s="225"/>
      <c r="L29" s="1" t="s">
        <v>100</v>
      </c>
    </row>
    <row r="30" spans="1:13" x14ac:dyDescent="0.25">
      <c r="A30" s="216"/>
      <c r="B30" s="217"/>
      <c r="C30" s="215"/>
      <c r="D30" s="212"/>
      <c r="E30" s="218"/>
      <c r="F30" s="217"/>
      <c r="G30" s="215"/>
      <c r="H30" s="212"/>
      <c r="I30" s="213"/>
      <c r="J30" s="238"/>
      <c r="L30" s="1" t="s">
        <v>100</v>
      </c>
      <c r="M30" s="1" t="s">
        <v>62</v>
      </c>
    </row>
    <row r="31" spans="1:13" x14ac:dyDescent="0.25">
      <c r="A31" s="211"/>
      <c r="B31" s="212"/>
      <c r="C31" s="213"/>
      <c r="D31" s="214"/>
      <c r="E31" s="215"/>
      <c r="F31" s="212"/>
      <c r="G31" s="215"/>
      <c r="H31" s="212"/>
      <c r="I31" s="213" t="str">
        <f t="shared" ref="I31:I34" si="0">IF(C31="","",C31)</f>
        <v/>
      </c>
      <c r="J31" s="238"/>
      <c r="L31" s="1" t="s">
        <v>100</v>
      </c>
    </row>
    <row r="32" spans="1:13" x14ac:dyDescent="0.25">
      <c r="A32" s="211"/>
      <c r="B32" s="212"/>
      <c r="C32" s="213"/>
      <c r="D32" s="214"/>
      <c r="E32" s="215"/>
      <c r="F32" s="212"/>
      <c r="G32" s="215"/>
      <c r="H32" s="212"/>
      <c r="I32" s="213" t="str">
        <f t="shared" si="0"/>
        <v/>
      </c>
      <c r="J32" s="238"/>
      <c r="L32" s="1" t="s">
        <v>100</v>
      </c>
    </row>
    <row r="33" spans="1:12" x14ac:dyDescent="0.25">
      <c r="A33" s="211"/>
      <c r="B33" s="212"/>
      <c r="C33" s="213"/>
      <c r="D33" s="214"/>
      <c r="E33" s="215"/>
      <c r="F33" s="212"/>
      <c r="G33" s="215"/>
      <c r="H33" s="212"/>
      <c r="I33" s="213" t="str">
        <f t="shared" si="0"/>
        <v/>
      </c>
      <c r="J33" s="238"/>
      <c r="L33" s="1" t="s">
        <v>100</v>
      </c>
    </row>
    <row r="34" spans="1:12" x14ac:dyDescent="0.25">
      <c r="A34" s="211"/>
      <c r="B34" s="212"/>
      <c r="C34" s="213"/>
      <c r="D34" s="214"/>
      <c r="E34" s="215"/>
      <c r="F34" s="212"/>
      <c r="G34" s="305"/>
      <c r="H34" s="212"/>
      <c r="I34" s="213" t="str">
        <f t="shared" si="0"/>
        <v/>
      </c>
      <c r="J34" s="238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66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26">
        <f>'1º QUAD 24'!J107</f>
        <v>24.9</v>
      </c>
      <c r="I36" s="31">
        <v>565.75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27"/>
      <c r="I37" s="24">
        <f>'MAIO 24'!I37+'JUN 24'!I37+'JUL 24'!I37+'AGO 24'!I37</f>
        <v>3891.83</v>
      </c>
      <c r="J37" s="159"/>
      <c r="L37" s="1" t="s">
        <v>101</v>
      </c>
    </row>
    <row r="38" spans="1:12" x14ac:dyDescent="0.25">
      <c r="A38" s="161" t="s">
        <v>81</v>
      </c>
      <c r="B38" s="149"/>
      <c r="C38" s="149"/>
      <c r="D38" s="149"/>
      <c r="E38" s="149"/>
      <c r="F38" s="149"/>
      <c r="G38" s="157"/>
      <c r="H38" s="28">
        <v>5</v>
      </c>
      <c r="I38" s="25"/>
      <c r="J38" s="159"/>
      <c r="L38" s="1" t="s">
        <v>101</v>
      </c>
    </row>
    <row r="39" spans="1:12" x14ac:dyDescent="0.25">
      <c r="A39" s="148" t="s">
        <v>82</v>
      </c>
      <c r="B39" s="149"/>
      <c r="C39" s="149"/>
      <c r="D39" s="149"/>
      <c r="E39" s="149"/>
      <c r="F39" s="149"/>
      <c r="G39" s="157"/>
      <c r="H39" s="27"/>
      <c r="I39" s="24">
        <f>'MAIO 24'!I39+'JUN 24'!I39+'JUL 24'!I39+'AGO 24'!I39</f>
        <v>0</v>
      </c>
      <c r="J39" s="159"/>
      <c r="L39" s="1" t="s">
        <v>101</v>
      </c>
    </row>
    <row r="40" spans="1:12" ht="24" customHeight="1" x14ac:dyDescent="0.25">
      <c r="A40" s="148" t="s">
        <v>87</v>
      </c>
      <c r="B40" s="149"/>
      <c r="C40" s="149"/>
      <c r="D40" s="149"/>
      <c r="E40" s="149"/>
      <c r="F40" s="149"/>
      <c r="G40" s="157"/>
      <c r="H40" s="28">
        <f>'MAIO 24'!H40+'JUN 24'!H40+'JUL 24'!H40+'AGO 24'!H40</f>
        <v>0</v>
      </c>
      <c r="I40" s="24">
        <f>'MAIO 24'!I40+'JUN 24'!I40+'JUL 24'!I40+'AGO 24'!I40</f>
        <v>0</v>
      </c>
      <c r="J40" s="159"/>
      <c r="L40" s="1" t="s">
        <v>101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27"/>
      <c r="I41" s="24">
        <f>I36+I37+I39+I40</f>
        <v>4457.58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28">
        <v>0</v>
      </c>
      <c r="I42" s="27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29"/>
      <c r="I43" s="30">
        <f>I41+H42+H38</f>
        <v>4462.58</v>
      </c>
      <c r="J43" s="160"/>
      <c r="L43" s="1" t="s">
        <v>101</v>
      </c>
    </row>
    <row r="45" spans="1:12" x14ac:dyDescent="0.25">
      <c r="A45" s="124" t="s">
        <v>19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165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10" t="s">
        <v>65</v>
      </c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">
        <v>3429.83</v>
      </c>
      <c r="G54" s="4">
        <v>0</v>
      </c>
      <c r="H54" s="23">
        <f>'MAIO 24'!H54+'JUN 24'!H61+'JUL 24'!H56+'AGO 24'!H54</f>
        <v>3429.83</v>
      </c>
      <c r="I54" s="4">
        <f>G54+H54</f>
        <v>3429.83</v>
      </c>
      <c r="J54" s="5"/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">
        <v>0</v>
      </c>
      <c r="G55" s="4">
        <v>0</v>
      </c>
      <c r="H55" s="23">
        <f>'MAIO 24'!H55+'JUN 24'!H62+'JUL 24'!H57+'AGO 24'!H55</f>
        <v>0</v>
      </c>
      <c r="I55" s="4">
        <f t="shared" ref="I55:I70" si="1">G55+H55</f>
        <v>0</v>
      </c>
      <c r="J55" s="5"/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">
        <v>0</v>
      </c>
      <c r="G56" s="4">
        <v>0</v>
      </c>
      <c r="H56" s="23">
        <f>'MAIO 24'!H56+'JUN 24'!H63+'JUL 24'!H58+'AGO 24'!H56</f>
        <v>0</v>
      </c>
      <c r="I56" s="4">
        <f t="shared" si="1"/>
        <v>0</v>
      </c>
      <c r="J56" s="5"/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">
        <v>0</v>
      </c>
      <c r="G57" s="4">
        <v>0</v>
      </c>
      <c r="H57" s="23">
        <f>'MAIO 24'!H57+'JUN 24'!H64+'JUL 24'!H59+'AGO 24'!H57</f>
        <v>0</v>
      </c>
      <c r="I57" s="4">
        <f t="shared" si="1"/>
        <v>0</v>
      </c>
      <c r="J57" s="5"/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">
        <v>0</v>
      </c>
      <c r="G58" s="4">
        <v>0</v>
      </c>
      <c r="H58" s="23">
        <f>'MAIO 24'!H58+'JUN 24'!H65+'JUL 24'!H60+'AGO 24'!H58</f>
        <v>0</v>
      </c>
      <c r="I58" s="4">
        <f t="shared" si="1"/>
        <v>0</v>
      </c>
      <c r="J58" s="5"/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">
        <v>0</v>
      </c>
      <c r="G59" s="4">
        <v>0</v>
      </c>
      <c r="H59" s="23">
        <f>'MAIO 24'!H59+'JUN 24'!H66+'JUL 24'!H61+'AGO 24'!H59</f>
        <v>0</v>
      </c>
      <c r="I59" s="4">
        <f t="shared" si="1"/>
        <v>0</v>
      </c>
      <c r="J59" s="5"/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">
        <v>0</v>
      </c>
      <c r="G60" s="4">
        <v>0</v>
      </c>
      <c r="H60" s="23">
        <f>'MAIO 24'!H60+'JUN 24'!H67+'JUL 24'!H62+'AGO 24'!H60</f>
        <v>0</v>
      </c>
      <c r="I60" s="4">
        <f t="shared" si="1"/>
        <v>0</v>
      </c>
      <c r="J60" s="5"/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">
        <v>0</v>
      </c>
      <c r="G61" s="4">
        <v>0</v>
      </c>
      <c r="H61" s="23">
        <f>'MAIO 24'!H61+'JUN 24'!H68+'JUL 24'!H63+'AGO 24'!H61</f>
        <v>0</v>
      </c>
      <c r="I61" s="4">
        <f t="shared" si="1"/>
        <v>0</v>
      </c>
      <c r="J61" s="5"/>
      <c r="L61" s="1" t="s">
        <v>100</v>
      </c>
    </row>
    <row r="62" spans="1:12" x14ac:dyDescent="0.25">
      <c r="A62" s="96"/>
      <c r="B62" s="97"/>
      <c r="C62" s="97"/>
      <c r="D62" s="97"/>
      <c r="E62" s="98"/>
      <c r="F62" s="4">
        <v>0</v>
      </c>
      <c r="G62" s="4">
        <v>0</v>
      </c>
      <c r="H62" s="23">
        <f>'MAIO 24'!H62+'JUN 24'!H69+'JUL 24'!H64+'AGO 24'!H62</f>
        <v>0</v>
      </c>
      <c r="I62" s="4">
        <f t="shared" si="1"/>
        <v>0</v>
      </c>
      <c r="J62" s="5"/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">
        <v>0</v>
      </c>
      <c r="G63" s="4">
        <v>0</v>
      </c>
      <c r="H63" s="23">
        <f>'MAIO 24'!H63+'JUN 24'!H70+'JUL 24'!H65+'AGO 24'!H63</f>
        <v>0</v>
      </c>
      <c r="I63" s="4">
        <f t="shared" si="1"/>
        <v>0</v>
      </c>
      <c r="J63" s="5"/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">
        <v>0</v>
      </c>
      <c r="G64" s="4">
        <v>0</v>
      </c>
      <c r="H64" s="23">
        <f>'MAIO 24'!H64+'JUN 24'!H71+'JUL 24'!H66+'AGO 24'!H64</f>
        <v>0</v>
      </c>
      <c r="I64" s="4">
        <f t="shared" si="1"/>
        <v>0</v>
      </c>
      <c r="J64" s="5"/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">
        <v>0</v>
      </c>
      <c r="G65" s="4">
        <v>0</v>
      </c>
      <c r="H65" s="23">
        <f>'MAIO 24'!H65+'JUN 24'!H72+'JUL 24'!H67+'AGO 24'!H65</f>
        <v>0</v>
      </c>
      <c r="I65" s="4">
        <f t="shared" si="1"/>
        <v>0</v>
      </c>
      <c r="J65" s="5"/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">
        <v>0</v>
      </c>
      <c r="G66" s="4">
        <v>0</v>
      </c>
      <c r="H66" s="23">
        <f>'MAIO 24'!H66+'JUN 24'!H73+'JUL 24'!H68+'AGO 24'!H66</f>
        <v>0</v>
      </c>
      <c r="I66" s="4">
        <f t="shared" si="1"/>
        <v>0</v>
      </c>
      <c r="J66" s="5"/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">
        <v>0</v>
      </c>
      <c r="G67" s="4">
        <v>0</v>
      </c>
      <c r="H67" s="23">
        <f>'MAIO 24'!H67+'JUN 24'!H74+'JUL 24'!H69+'AGO 24'!H67</f>
        <v>0</v>
      </c>
      <c r="I67" s="4">
        <f t="shared" si="1"/>
        <v>0</v>
      </c>
      <c r="J67" s="5"/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">
        <v>0</v>
      </c>
      <c r="G68" s="4">
        <v>0</v>
      </c>
      <c r="H68" s="23">
        <f>'MAIO 24'!H68+'JUN 24'!H75+'JUL 24'!H70+'AGO 24'!H68</f>
        <v>0</v>
      </c>
      <c r="I68" s="4">
        <f t="shared" si="1"/>
        <v>0</v>
      </c>
      <c r="J68" s="5"/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">
        <v>0</v>
      </c>
      <c r="G69" s="4">
        <v>0</v>
      </c>
      <c r="H69" s="23">
        <f>'MAIO 24'!H69+'JUN 24'!H76+'JUL 24'!H71+'AGO 24'!H69</f>
        <v>0</v>
      </c>
      <c r="I69" s="4">
        <f t="shared" si="1"/>
        <v>0</v>
      </c>
      <c r="J69" s="5"/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">
        <v>0</v>
      </c>
      <c r="G70" s="4">
        <v>0</v>
      </c>
      <c r="H70" s="23">
        <f>'MAIO 24'!H70+'JUN 24'!H77+'JUL 24'!H72+'AGO 24'!H70</f>
        <v>67.099999999999994</v>
      </c>
      <c r="I70" s="4">
        <f t="shared" si="1"/>
        <v>67.099999999999994</v>
      </c>
      <c r="J70" s="5"/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"/>
      <c r="G71" s="4"/>
      <c r="H71" s="23">
        <f>'MAIO 24'!H71+'JUN 24'!H78+'JUL 24'!H73+'AGO 24'!H71</f>
        <v>0</v>
      </c>
      <c r="I71" s="4"/>
      <c r="J71" s="5"/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6">
        <f>I72</f>
        <v>3496.93</v>
      </c>
      <c r="G72" s="6">
        <f t="shared" ref="G72:J72" si="2">SUM(G54:G71)</f>
        <v>0</v>
      </c>
      <c r="H72" s="23">
        <f>SUM(H54:H71)</f>
        <v>3496.93</v>
      </c>
      <c r="I72" s="6">
        <f>SUM(I54:I71)</f>
        <v>3496.93</v>
      </c>
      <c r="J72" s="7">
        <f t="shared" si="2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">
        <v>0</v>
      </c>
      <c r="G77" s="4">
        <v>0</v>
      </c>
      <c r="H77" s="23">
        <v>0</v>
      </c>
      <c r="I77" s="4">
        <f>G77+H77</f>
        <v>0</v>
      </c>
      <c r="J77" s="5"/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">
        <v>0</v>
      </c>
      <c r="G78" s="4">
        <v>0</v>
      </c>
      <c r="H78" s="23">
        <f>'MAIO 24'!H78+'JUN 24'!H85+'JUL 24'!H80+'AGO 24'!H78</f>
        <v>0</v>
      </c>
      <c r="I78" s="4">
        <f t="shared" ref="I78:I93" si="3">G78+H78</f>
        <v>0</v>
      </c>
      <c r="J78" s="5"/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">
        <v>0</v>
      </c>
      <c r="G79" s="4">
        <v>0</v>
      </c>
      <c r="H79" s="23">
        <f>'MAIO 24'!H79+'JUN 24'!H86+'JUL 24'!H81+'AGO 24'!H79</f>
        <v>0</v>
      </c>
      <c r="I79" s="4">
        <f t="shared" si="3"/>
        <v>0</v>
      </c>
      <c r="J79" s="5"/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">
        <v>0</v>
      </c>
      <c r="G80" s="4">
        <v>0</v>
      </c>
      <c r="H80" s="23">
        <f>'MAIO 24'!H80+'JUN 24'!H87+'JUL 24'!H82+'AGO 24'!H80</f>
        <v>0</v>
      </c>
      <c r="I80" s="4">
        <f t="shared" si="3"/>
        <v>0</v>
      </c>
      <c r="J80" s="5"/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">
        <v>0</v>
      </c>
      <c r="G81" s="4">
        <v>0</v>
      </c>
      <c r="H81" s="23">
        <f>'MAIO 24'!H81+'JUN 24'!H88+'JUL 24'!H83+'AGO 24'!H81</f>
        <v>0</v>
      </c>
      <c r="I81" s="4">
        <f t="shared" si="3"/>
        <v>0</v>
      </c>
      <c r="J81" s="5"/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">
        <v>0</v>
      </c>
      <c r="G82" s="4">
        <v>0</v>
      </c>
      <c r="H82" s="23">
        <f>'MAIO 24'!H82+'JUN 24'!H89+'JUL 24'!H84+'AGO 24'!H82</f>
        <v>0</v>
      </c>
      <c r="I82" s="4">
        <f t="shared" si="3"/>
        <v>0</v>
      </c>
      <c r="J82" s="5"/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">
        <v>0</v>
      </c>
      <c r="G83" s="4">
        <v>0</v>
      </c>
      <c r="H83" s="23">
        <f>'MAIO 24'!H83+'JUN 24'!H90+'JUL 24'!H85+'AGO 24'!H83</f>
        <v>0</v>
      </c>
      <c r="I83" s="4">
        <f t="shared" si="3"/>
        <v>0</v>
      </c>
      <c r="J83" s="5"/>
      <c r="L83" s="1" t="s">
        <v>100</v>
      </c>
    </row>
    <row r="84" spans="1:12" ht="15" customHeight="1" x14ac:dyDescent="0.25">
      <c r="A84" s="93" t="s">
        <v>89</v>
      </c>
      <c r="B84" s="94"/>
      <c r="C84" s="94"/>
      <c r="D84" s="94"/>
      <c r="E84" s="95"/>
      <c r="F84" s="4">
        <v>0</v>
      </c>
      <c r="G84" s="4">
        <v>0</v>
      </c>
      <c r="H84" s="23">
        <f>'MAIO 24'!H84+'JUN 24'!H91+'JUL 24'!H86+'AGO 24'!H84</f>
        <v>0</v>
      </c>
      <c r="I84" s="4">
        <f t="shared" si="3"/>
        <v>0</v>
      </c>
      <c r="J84" s="5"/>
      <c r="L84" s="1" t="s">
        <v>100</v>
      </c>
    </row>
    <row r="85" spans="1:12" x14ac:dyDescent="0.25">
      <c r="A85" s="96"/>
      <c r="B85" s="97"/>
      <c r="C85" s="97"/>
      <c r="D85" s="97"/>
      <c r="E85" s="98"/>
      <c r="F85" s="4">
        <v>0</v>
      </c>
      <c r="G85" s="4">
        <v>0</v>
      </c>
      <c r="H85" s="23">
        <f>'MAIO 24'!H85+'JUN 24'!H92+'JUL 24'!H87+'AGO 24'!H85</f>
        <v>0</v>
      </c>
      <c r="I85" s="4">
        <f t="shared" si="3"/>
        <v>0</v>
      </c>
      <c r="J85" s="5"/>
      <c r="L85" s="1" t="s">
        <v>100</v>
      </c>
    </row>
    <row r="86" spans="1:12" ht="15" customHeight="1" x14ac:dyDescent="0.25">
      <c r="A86" s="96"/>
      <c r="B86" s="97"/>
      <c r="C86" s="97"/>
      <c r="D86" s="97"/>
      <c r="E86" s="98"/>
      <c r="F86" s="4">
        <v>0</v>
      </c>
      <c r="G86" s="4">
        <v>0</v>
      </c>
      <c r="H86" s="23">
        <f>'MAIO 24'!H86+'JUN 24'!H93+'JUL 24'!H88+'AGO 24'!H86</f>
        <v>0</v>
      </c>
      <c r="I86" s="4">
        <f t="shared" si="3"/>
        <v>0</v>
      </c>
      <c r="J86" s="5"/>
      <c r="L86" s="1" t="s">
        <v>100</v>
      </c>
    </row>
    <row r="87" spans="1:12" x14ac:dyDescent="0.25">
      <c r="A87" s="99"/>
      <c r="B87" s="100"/>
      <c r="C87" s="100"/>
      <c r="D87" s="100"/>
      <c r="E87" s="101"/>
      <c r="F87" s="4"/>
      <c r="G87" s="4"/>
      <c r="H87" s="23">
        <f>'MAIO 24'!H87+'JUN 24'!H94+'JUL 24'!H89+'AGO 24'!H87</f>
        <v>0</v>
      </c>
      <c r="I87" s="4">
        <f t="shared" si="3"/>
        <v>0</v>
      </c>
      <c r="J87" s="5"/>
      <c r="L87" s="1" t="s">
        <v>100</v>
      </c>
    </row>
    <row r="88" spans="1:12" x14ac:dyDescent="0.25">
      <c r="A88" s="91" t="s">
        <v>36</v>
      </c>
      <c r="B88" s="92"/>
      <c r="C88" s="92"/>
      <c r="D88" s="92"/>
      <c r="E88" s="92"/>
      <c r="F88" s="4">
        <v>0</v>
      </c>
      <c r="G88" s="4">
        <v>0</v>
      </c>
      <c r="H88" s="23">
        <f>'MAIO 24'!H88+'JUN 24'!H95+'JUL 24'!H90+'AGO 24'!H88</f>
        <v>0</v>
      </c>
      <c r="I88" s="4">
        <f t="shared" si="3"/>
        <v>0</v>
      </c>
      <c r="J88" s="5"/>
      <c r="L88" s="1" t="s">
        <v>100</v>
      </c>
    </row>
    <row r="89" spans="1:12" x14ac:dyDescent="0.25">
      <c r="A89" s="91" t="s">
        <v>37</v>
      </c>
      <c r="B89" s="92"/>
      <c r="C89" s="92"/>
      <c r="D89" s="92"/>
      <c r="E89" s="92"/>
      <c r="F89" s="4">
        <v>0</v>
      </c>
      <c r="G89" s="4">
        <v>0</v>
      </c>
      <c r="H89" s="23">
        <f>'MAIO 24'!H89+'JUN 24'!H96+'JUL 24'!H91+'AGO 24'!H89</f>
        <v>0</v>
      </c>
      <c r="I89" s="4">
        <f t="shared" si="3"/>
        <v>0</v>
      </c>
      <c r="J89" s="5"/>
      <c r="L89" s="1" t="s">
        <v>100</v>
      </c>
    </row>
    <row r="90" spans="1:12" x14ac:dyDescent="0.25">
      <c r="A90" s="91" t="s">
        <v>38</v>
      </c>
      <c r="B90" s="92"/>
      <c r="C90" s="92"/>
      <c r="D90" s="92"/>
      <c r="E90" s="92"/>
      <c r="F90" s="4">
        <v>0</v>
      </c>
      <c r="G90" s="4">
        <v>0</v>
      </c>
      <c r="H90" s="23">
        <f>'MAIO 24'!H90+'JUN 24'!H97+'JUL 24'!H92+'AGO 24'!H90</f>
        <v>0</v>
      </c>
      <c r="I90" s="4">
        <f t="shared" si="3"/>
        <v>0</v>
      </c>
      <c r="J90" s="5"/>
      <c r="L90" s="1" t="s">
        <v>100</v>
      </c>
    </row>
    <row r="91" spans="1:12" x14ac:dyDescent="0.25">
      <c r="A91" s="91" t="s">
        <v>39</v>
      </c>
      <c r="B91" s="92"/>
      <c r="C91" s="92"/>
      <c r="D91" s="92"/>
      <c r="E91" s="92"/>
      <c r="F91" s="4">
        <v>0</v>
      </c>
      <c r="G91" s="4">
        <v>0</v>
      </c>
      <c r="H91" s="23">
        <f>'MAIO 24'!H91+'JUN 24'!H98+'JUL 24'!H93+'AGO 24'!H91</f>
        <v>0</v>
      </c>
      <c r="I91" s="4">
        <f t="shared" si="3"/>
        <v>0</v>
      </c>
      <c r="J91" s="5"/>
      <c r="L91" s="1" t="s">
        <v>100</v>
      </c>
    </row>
    <row r="92" spans="1:12" x14ac:dyDescent="0.25">
      <c r="A92" s="91" t="s">
        <v>40</v>
      </c>
      <c r="B92" s="92"/>
      <c r="C92" s="92"/>
      <c r="D92" s="92"/>
      <c r="E92" s="92"/>
      <c r="F92" s="4">
        <v>0</v>
      </c>
      <c r="G92" s="4">
        <v>0</v>
      </c>
      <c r="H92" s="23">
        <f>'MAIO 24'!H92+'JUN 24'!H99+'JUL 24'!H94+'AGO 24'!H92</f>
        <v>0</v>
      </c>
      <c r="I92" s="4">
        <f t="shared" si="3"/>
        <v>0</v>
      </c>
      <c r="J92" s="5"/>
      <c r="L92" s="1" t="s">
        <v>100</v>
      </c>
    </row>
    <row r="93" spans="1:12" x14ac:dyDescent="0.25">
      <c r="A93" s="91" t="s">
        <v>41</v>
      </c>
      <c r="B93" s="92"/>
      <c r="C93" s="92"/>
      <c r="D93" s="92"/>
      <c r="E93" s="92"/>
      <c r="F93" s="4">
        <v>0</v>
      </c>
      <c r="G93" s="4">
        <v>0</v>
      </c>
      <c r="H93" s="23">
        <f>'MAIO 24'!H93+'JUN 24'!H100+'JUL 24'!H95+'AGO 24'!H93</f>
        <v>0</v>
      </c>
      <c r="I93" s="4">
        <f t="shared" si="3"/>
        <v>0</v>
      </c>
      <c r="J93" s="5"/>
      <c r="L93" s="1" t="s">
        <v>100</v>
      </c>
    </row>
    <row r="94" spans="1:12" x14ac:dyDescent="0.25">
      <c r="A94" s="91" t="s">
        <v>42</v>
      </c>
      <c r="B94" s="92"/>
      <c r="C94" s="92"/>
      <c r="D94" s="92"/>
      <c r="E94" s="92"/>
      <c r="F94" s="4">
        <v>0</v>
      </c>
      <c r="G94" s="4">
        <v>0</v>
      </c>
      <c r="H94" s="23">
        <f>'MAIO 24'!H94+'JUN 24'!H101+'JUL 24'!H96+'AGO 24'!H94</f>
        <v>0</v>
      </c>
      <c r="I94" s="4">
        <f>G94+H94</f>
        <v>0</v>
      </c>
      <c r="J94" s="5"/>
      <c r="L94" s="1" t="s">
        <v>100</v>
      </c>
    </row>
    <row r="95" spans="1:12" x14ac:dyDescent="0.25">
      <c r="A95" s="91" t="s">
        <v>43</v>
      </c>
      <c r="B95" s="92"/>
      <c r="C95" s="92"/>
      <c r="D95" s="92"/>
      <c r="E95" s="92"/>
      <c r="F95" s="4"/>
      <c r="G95" s="4"/>
      <c r="H95" s="23">
        <v>0</v>
      </c>
      <c r="I95" s="4">
        <f>G95+H95</f>
        <v>0</v>
      </c>
      <c r="J95" s="5"/>
      <c r="L95" s="1" t="s">
        <v>100</v>
      </c>
    </row>
    <row r="96" spans="1:12" ht="15.75" thickBot="1" x14ac:dyDescent="0.3">
      <c r="A96" s="102" t="s">
        <v>44</v>
      </c>
      <c r="B96" s="103"/>
      <c r="C96" s="103"/>
      <c r="D96" s="103"/>
      <c r="E96" s="103"/>
      <c r="F96" s="6">
        <f>I96</f>
        <v>0</v>
      </c>
      <c r="G96" s="6">
        <f t="shared" ref="G96:J96" si="4">SUM(G77:G95)</f>
        <v>0</v>
      </c>
      <c r="H96" s="6">
        <f>SUM(H77:H95)</f>
        <v>0</v>
      </c>
      <c r="I96" s="6">
        <f>SUM(I77:I95)</f>
        <v>0</v>
      </c>
      <c r="J96" s="7">
        <f t="shared" si="4"/>
        <v>0</v>
      </c>
      <c r="L96" s="1" t="s">
        <v>102</v>
      </c>
    </row>
    <row r="97" spans="1:18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8" x14ac:dyDescent="0.25">
      <c r="A98" s="104" t="s">
        <v>45</v>
      </c>
      <c r="B98" s="104"/>
      <c r="C98" s="104"/>
      <c r="D98" s="104"/>
      <c r="E98" s="104"/>
      <c r="F98" s="104"/>
      <c r="G98" s="104"/>
      <c r="H98" s="104"/>
      <c r="I98" s="104"/>
      <c r="J98" s="104"/>
    </row>
    <row r="99" spans="1:18" x14ac:dyDescent="0.25">
      <c r="A99" s="124" t="s">
        <v>46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8" x14ac:dyDescent="0.25">
      <c r="A100" s="124" t="s">
        <v>47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8" x14ac:dyDescent="0.25">
      <c r="A101" s="124" t="s">
        <v>48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8" ht="21" customHeight="1" x14ac:dyDescent="0.25">
      <c r="A102" s="125" t="s">
        <v>49</v>
      </c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spans="1:18" ht="41.1" customHeight="1" x14ac:dyDescent="0.25">
      <c r="A103" s="127" t="s">
        <v>50</v>
      </c>
      <c r="B103" s="127"/>
      <c r="C103" s="127"/>
      <c r="D103" s="127"/>
      <c r="E103" s="127"/>
      <c r="F103" s="127"/>
      <c r="G103" s="127"/>
      <c r="H103" s="127"/>
      <c r="I103" s="127"/>
      <c r="J103" s="127"/>
    </row>
    <row r="104" spans="1:18" ht="15.75" thickBot="1" x14ac:dyDescent="0.3">
      <c r="A104" s="128" t="s">
        <v>51</v>
      </c>
      <c r="B104" s="128"/>
      <c r="C104" s="128"/>
      <c r="D104" s="128"/>
      <c r="E104" s="128"/>
      <c r="F104" s="128"/>
      <c r="G104" s="128"/>
      <c r="H104" s="128"/>
      <c r="I104" s="128"/>
      <c r="J104" s="128"/>
    </row>
    <row r="105" spans="1:18" ht="15.75" customHeight="1" thickBot="1" x14ac:dyDescent="0.3">
      <c r="A105" s="119" t="s">
        <v>52</v>
      </c>
      <c r="B105" s="120"/>
      <c r="C105" s="120"/>
      <c r="D105" s="120"/>
      <c r="E105" s="120"/>
      <c r="F105" s="120"/>
      <c r="G105" s="120"/>
      <c r="H105" s="120"/>
      <c r="I105" s="120"/>
      <c r="J105" s="121"/>
    </row>
    <row r="106" spans="1:18" ht="15" customHeight="1" x14ac:dyDescent="0.25">
      <c r="A106" s="122" t="s">
        <v>68</v>
      </c>
      <c r="B106" s="123"/>
      <c r="C106" s="123"/>
      <c r="D106" s="123"/>
      <c r="E106" s="123"/>
      <c r="F106" s="123"/>
      <c r="G106" s="123"/>
      <c r="H106" s="123"/>
      <c r="I106" s="88"/>
      <c r="J106" s="21">
        <f>I43</f>
        <v>4462.58</v>
      </c>
      <c r="L106" s="1" t="s">
        <v>102</v>
      </c>
    </row>
    <row r="107" spans="1:18" ht="15.75" customHeight="1" x14ac:dyDescent="0.25">
      <c r="A107" s="91" t="s">
        <v>69</v>
      </c>
      <c r="B107" s="92"/>
      <c r="C107" s="92"/>
      <c r="D107" s="92"/>
      <c r="E107" s="92"/>
      <c r="F107" s="92"/>
      <c r="G107" s="92"/>
      <c r="H107" s="92"/>
      <c r="I107" s="89"/>
      <c r="J107" s="20">
        <f>F72+F96</f>
        <v>3496.93</v>
      </c>
      <c r="L107" s="1" t="s">
        <v>102</v>
      </c>
    </row>
    <row r="108" spans="1:18" ht="15.75" customHeight="1" x14ac:dyDescent="0.25">
      <c r="A108" s="91" t="s">
        <v>83</v>
      </c>
      <c r="B108" s="92"/>
      <c r="C108" s="92"/>
      <c r="D108" s="92"/>
      <c r="E108" s="92"/>
      <c r="F108" s="92"/>
      <c r="G108" s="92"/>
      <c r="H108" s="92"/>
      <c r="I108" s="89"/>
      <c r="J108" s="20">
        <f>H42-H96</f>
        <v>0</v>
      </c>
      <c r="K108" s="19"/>
      <c r="L108" s="1" t="s">
        <v>102</v>
      </c>
    </row>
    <row r="109" spans="1:18" ht="15.75" customHeight="1" x14ac:dyDescent="0.25">
      <c r="A109" s="91" t="s">
        <v>85</v>
      </c>
      <c r="B109" s="92"/>
      <c r="C109" s="92"/>
      <c r="D109" s="92"/>
      <c r="E109" s="92"/>
      <c r="F109" s="92"/>
      <c r="G109" s="92"/>
      <c r="H109" s="92"/>
      <c r="I109" s="89"/>
      <c r="J109" s="20">
        <f>I41-F72+J110</f>
        <v>960.65000000000009</v>
      </c>
      <c r="L109" s="1" t="s">
        <v>102</v>
      </c>
      <c r="R109" s="1" t="s">
        <v>62</v>
      </c>
    </row>
    <row r="110" spans="1:18" ht="15.75" customHeight="1" x14ac:dyDescent="0.25">
      <c r="A110" s="91" t="s">
        <v>70</v>
      </c>
      <c r="B110" s="92"/>
      <c r="C110" s="92"/>
      <c r="D110" s="92"/>
      <c r="E110" s="92"/>
      <c r="F110" s="92"/>
      <c r="G110" s="92"/>
      <c r="H110" s="92"/>
      <c r="I110" s="89"/>
      <c r="J110" s="20">
        <f>'MAIO 24'!J109+'JUN 24'!J116+'JUL 24'!J111+'AGO 24'!J109</f>
        <v>0</v>
      </c>
      <c r="L110" s="1" t="s">
        <v>102</v>
      </c>
    </row>
    <row r="111" spans="1:18" ht="15.75" customHeight="1" x14ac:dyDescent="0.25">
      <c r="A111" s="91" t="s">
        <v>78</v>
      </c>
      <c r="B111" s="92"/>
      <c r="C111" s="92"/>
      <c r="D111" s="92"/>
      <c r="E111" s="92"/>
      <c r="F111" s="92"/>
      <c r="G111" s="92"/>
      <c r="H111" s="92"/>
      <c r="I111" s="89"/>
      <c r="J111" s="20">
        <f>J108</f>
        <v>0</v>
      </c>
      <c r="L111" s="1" t="s">
        <v>102</v>
      </c>
    </row>
    <row r="112" spans="1:18" ht="15.75" customHeight="1" x14ac:dyDescent="0.25">
      <c r="A112" s="115" t="s">
        <v>79</v>
      </c>
      <c r="B112" s="116"/>
      <c r="C112" s="116"/>
      <c r="D112" s="116"/>
      <c r="E112" s="116"/>
      <c r="F112" s="116"/>
      <c r="G112" s="116"/>
      <c r="H112" s="116"/>
      <c r="I112" s="89"/>
      <c r="J112" s="35">
        <f>J109</f>
        <v>960.65000000000009</v>
      </c>
      <c r="L112" s="1" t="s">
        <v>102</v>
      </c>
    </row>
    <row r="113" spans="1:12" ht="15.75" thickBot="1" x14ac:dyDescent="0.3">
      <c r="A113" s="115" t="s">
        <v>80</v>
      </c>
      <c r="B113" s="116"/>
      <c r="C113" s="116"/>
      <c r="D113" s="116"/>
      <c r="E113" s="116"/>
      <c r="F113" s="116"/>
      <c r="G113" s="116"/>
      <c r="H113" s="116"/>
      <c r="I113" s="90"/>
      <c r="J113" s="37">
        <f>J111+J112</f>
        <v>960.65000000000009</v>
      </c>
      <c r="L113" s="1" t="s">
        <v>102</v>
      </c>
    </row>
    <row r="114" spans="1:12" ht="59.45" customHeight="1" x14ac:dyDescent="0.25">
      <c r="A114" s="117" t="s">
        <v>53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L114" s="1" t="s">
        <v>100</v>
      </c>
    </row>
    <row r="115" spans="1:12" ht="15.75" x14ac:dyDescent="0.25">
      <c r="A115" s="256" t="s">
        <v>164</v>
      </c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1:12" x14ac:dyDescent="0.25">
      <c r="A116" s="14" t="s">
        <v>62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5" t="s">
        <v>60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tr">
        <f>E13</f>
        <v>ANTÔNIO ROBERTO ARGERI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1:12" ht="15.75" x14ac:dyDescent="0.25">
      <c r="A121" s="106" t="s">
        <v>61</v>
      </c>
      <c r="B121" s="106"/>
      <c r="C121" s="106"/>
      <c r="D121" s="106"/>
      <c r="E121" s="106"/>
      <c r="F121" s="106"/>
      <c r="G121" s="106"/>
      <c r="H121" s="106"/>
      <c r="I121" s="106"/>
      <c r="J121" s="106"/>
    </row>
    <row r="134" spans="7:7" x14ac:dyDescent="0.25">
      <c r="G134" s="1" t="s">
        <v>62</v>
      </c>
    </row>
  </sheetData>
  <mergeCells count="167">
    <mergeCell ref="L7:O7"/>
    <mergeCell ref="A119:J119"/>
    <mergeCell ref="A120:J120"/>
    <mergeCell ref="A121:J121"/>
    <mergeCell ref="A84:E87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17"/>
  <sheetViews>
    <sheetView topLeftCell="A43" workbookViewId="0">
      <selection activeCell="A8" sqref="A8:J1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5" spans="1:15" ht="15.75" thickBot="1" x14ac:dyDescent="0.3"/>
    <row r="6" spans="1:15" ht="42" customHeight="1" thickBot="1" x14ac:dyDescent="0.3">
      <c r="A6" s="176" t="s">
        <v>56</v>
      </c>
      <c r="B6" s="177"/>
      <c r="C6" s="177"/>
      <c r="D6" s="177"/>
      <c r="E6" s="177"/>
      <c r="F6" s="177"/>
      <c r="G6" s="177"/>
      <c r="H6" s="177"/>
      <c r="I6" s="177"/>
      <c r="J6" s="178"/>
      <c r="L6" s="196" t="s">
        <v>99</v>
      </c>
      <c r="M6" s="196"/>
      <c r="N6" s="196"/>
      <c r="O6" s="196"/>
    </row>
    <row r="7" spans="1:15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5" s="8" customFormat="1" ht="21" customHeight="1" x14ac:dyDescent="0.25">
      <c r="A8" s="179" t="s">
        <v>0</v>
      </c>
      <c r="B8" s="180"/>
      <c r="C8" s="180"/>
      <c r="D8" s="180"/>
      <c r="E8" s="181" t="s">
        <v>55</v>
      </c>
      <c r="F8" s="181"/>
      <c r="G8" s="181"/>
      <c r="H8" s="181"/>
      <c r="I8" s="181"/>
      <c r="J8" s="182"/>
    </row>
    <row r="9" spans="1:15" s="8" customFormat="1" ht="42" customHeight="1" x14ac:dyDescent="0.25">
      <c r="A9" s="183" t="s">
        <v>1</v>
      </c>
      <c r="B9" s="184"/>
      <c r="C9" s="184"/>
      <c r="D9" s="184"/>
      <c r="E9" s="185" t="s">
        <v>120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2</v>
      </c>
      <c r="B10" s="184"/>
      <c r="C10" s="184"/>
      <c r="D10" s="184"/>
      <c r="E10" s="187" t="s">
        <v>116</v>
      </c>
      <c r="F10" s="187"/>
      <c r="G10" s="187"/>
      <c r="H10" s="187"/>
      <c r="I10" s="187"/>
      <c r="J10" s="188"/>
      <c r="L10" s="8" t="s">
        <v>100</v>
      </c>
    </row>
    <row r="11" spans="1:15" s="8" customFormat="1" ht="33.6" customHeight="1" x14ac:dyDescent="0.25">
      <c r="A11" s="183" t="s">
        <v>90</v>
      </c>
      <c r="B11" s="184"/>
      <c r="C11" s="184"/>
      <c r="D11" s="184"/>
      <c r="E11" s="185" t="s">
        <v>122</v>
      </c>
      <c r="F11" s="185"/>
      <c r="G11" s="185"/>
      <c r="H11" s="185"/>
      <c r="I11" s="185"/>
      <c r="J11" s="186"/>
      <c r="L11" s="8" t="s">
        <v>100</v>
      </c>
    </row>
    <row r="12" spans="1:15" s="8" customFormat="1" ht="21" customHeight="1" x14ac:dyDescent="0.25">
      <c r="A12" s="183" t="s">
        <v>3</v>
      </c>
      <c r="B12" s="184"/>
      <c r="C12" s="184"/>
      <c r="D12" s="184"/>
      <c r="E12" s="187" t="s">
        <v>143</v>
      </c>
      <c r="F12" s="187"/>
      <c r="G12" s="187"/>
      <c r="H12" s="187"/>
      <c r="I12" s="187"/>
      <c r="J12" s="188"/>
      <c r="L12" s="8" t="s">
        <v>100</v>
      </c>
    </row>
    <row r="13" spans="1:15" s="8" customFormat="1" x14ac:dyDescent="0.25">
      <c r="A13" s="183" t="s">
        <v>4</v>
      </c>
      <c r="B13" s="184"/>
      <c r="C13" s="184"/>
      <c r="D13" s="184"/>
      <c r="E13" s="187" t="s">
        <v>147</v>
      </c>
      <c r="F13" s="187"/>
      <c r="G13" s="187"/>
      <c r="H13" s="187"/>
      <c r="I13" s="187"/>
      <c r="J13" s="188"/>
      <c r="L13" s="8" t="s">
        <v>100</v>
      </c>
    </row>
    <row r="14" spans="1:15" s="8" customFormat="1" ht="69" customHeight="1" x14ac:dyDescent="0.25">
      <c r="A14" s="183" t="s">
        <v>5</v>
      </c>
      <c r="B14" s="184"/>
      <c r="C14" s="184"/>
      <c r="D14" s="184"/>
      <c r="E14" s="185" t="s">
        <v>117</v>
      </c>
      <c r="F14" s="185"/>
      <c r="G14" s="185"/>
      <c r="H14" s="185"/>
      <c r="I14" s="185"/>
      <c r="J14" s="186"/>
      <c r="L14" s="8" t="s">
        <v>100</v>
      </c>
    </row>
    <row r="15" spans="1:15" s="8" customFormat="1" ht="21" customHeight="1" x14ac:dyDescent="0.25">
      <c r="A15" s="183" t="s">
        <v>6</v>
      </c>
      <c r="B15" s="184"/>
      <c r="C15" s="184"/>
      <c r="D15" s="184"/>
      <c r="E15" s="187" t="s">
        <v>108</v>
      </c>
      <c r="F15" s="187"/>
      <c r="G15" s="187"/>
      <c r="H15" s="187"/>
      <c r="I15" s="187"/>
      <c r="J15" s="188"/>
      <c r="L15" s="8" t="s">
        <v>100</v>
      </c>
    </row>
    <row r="16" spans="1:15" s="8" customFormat="1" ht="21" customHeight="1" thickBot="1" x14ac:dyDescent="0.3">
      <c r="A16" s="192" t="s">
        <v>7</v>
      </c>
      <c r="B16" s="193"/>
      <c r="C16" s="193"/>
      <c r="D16" s="193"/>
      <c r="E16" s="194" t="s">
        <v>130</v>
      </c>
      <c r="F16" s="194"/>
      <c r="G16" s="194"/>
      <c r="H16" s="194"/>
      <c r="I16" s="194"/>
      <c r="J16" s="195"/>
      <c r="L16" s="8" t="s">
        <v>100</v>
      </c>
    </row>
    <row r="17" spans="1:16" s="8" customFormat="1" ht="15.75" thickBo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6" x14ac:dyDescent="0.25">
      <c r="A18" s="189" t="s">
        <v>8</v>
      </c>
      <c r="B18" s="190"/>
      <c r="C18" s="190"/>
      <c r="D18" s="38" t="s">
        <v>57</v>
      </c>
      <c r="E18" s="190" t="s">
        <v>9</v>
      </c>
      <c r="F18" s="190"/>
      <c r="G18" s="190" t="s">
        <v>10</v>
      </c>
      <c r="H18" s="190"/>
      <c r="I18" s="190" t="s">
        <v>11</v>
      </c>
      <c r="J18" s="191"/>
    </row>
    <row r="19" spans="1:16" x14ac:dyDescent="0.25">
      <c r="A19" s="200" t="s">
        <v>59</v>
      </c>
      <c r="B19" s="201"/>
      <c r="C19" s="201"/>
      <c r="D19" s="57" t="s">
        <v>118</v>
      </c>
      <c r="E19" s="202">
        <v>45289</v>
      </c>
      <c r="F19" s="202"/>
      <c r="G19" s="202" t="s">
        <v>119</v>
      </c>
      <c r="H19" s="203"/>
      <c r="I19" s="204">
        <v>11675.52</v>
      </c>
      <c r="J19" s="205"/>
      <c r="L19" s="1" t="s">
        <v>100</v>
      </c>
      <c r="M19" s="33"/>
    </row>
    <row r="20" spans="1:16" x14ac:dyDescent="0.25">
      <c r="A20" s="200" t="s">
        <v>12</v>
      </c>
      <c r="B20" s="201"/>
      <c r="C20" s="201"/>
      <c r="D20" s="15"/>
      <c r="E20" s="209"/>
      <c r="F20" s="210"/>
      <c r="G20" s="210"/>
      <c r="H20" s="210"/>
      <c r="I20" s="174"/>
      <c r="J20" s="175"/>
      <c r="L20" s="1" t="s">
        <v>100</v>
      </c>
      <c r="M20" s="34"/>
    </row>
    <row r="21" spans="1:16" ht="15.75" thickBot="1" x14ac:dyDescent="0.3">
      <c r="A21" s="165" t="s">
        <v>12</v>
      </c>
      <c r="B21" s="166"/>
      <c r="C21" s="166"/>
      <c r="D21" s="13"/>
      <c r="E21" s="167"/>
      <c r="F21" s="167"/>
      <c r="G21" s="167"/>
      <c r="H21" s="167"/>
      <c r="I21" s="167"/>
      <c r="J21" s="168"/>
      <c r="L21" s="1" t="s">
        <v>100</v>
      </c>
    </row>
    <row r="22" spans="1:16" ht="15.75" thickBo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6" x14ac:dyDescent="0.25">
      <c r="A23" s="107" t="s">
        <v>13</v>
      </c>
      <c r="B23" s="108"/>
      <c r="C23" s="108"/>
      <c r="D23" s="108"/>
      <c r="E23" s="108"/>
      <c r="F23" s="108"/>
      <c r="G23" s="108"/>
      <c r="H23" s="108"/>
      <c r="I23" s="108"/>
      <c r="J23" s="109"/>
    </row>
    <row r="24" spans="1:16" ht="37.5" customHeight="1" x14ac:dyDescent="0.25">
      <c r="A24" s="206" t="s">
        <v>14</v>
      </c>
      <c r="B24" s="207"/>
      <c r="C24" s="207" t="s">
        <v>15</v>
      </c>
      <c r="D24" s="207"/>
      <c r="E24" s="207" t="s">
        <v>16</v>
      </c>
      <c r="F24" s="207"/>
      <c r="G24" s="207" t="s">
        <v>17</v>
      </c>
      <c r="H24" s="207"/>
      <c r="I24" s="207" t="s">
        <v>18</v>
      </c>
      <c r="J24" s="208"/>
      <c r="M24" s="54"/>
      <c r="N24" s="54"/>
      <c r="O24" s="54"/>
      <c r="P24" s="54"/>
    </row>
    <row r="25" spans="1:16" ht="18.600000000000001" customHeight="1" x14ac:dyDescent="0.25">
      <c r="A25" s="169">
        <v>45550</v>
      </c>
      <c r="B25" s="170"/>
      <c r="C25" s="306">
        <v>972.96</v>
      </c>
      <c r="D25" s="307"/>
      <c r="E25" s="173">
        <v>45544</v>
      </c>
      <c r="F25" s="170"/>
      <c r="G25" s="274">
        <v>553345000015554</v>
      </c>
      <c r="H25" s="170"/>
      <c r="I25" s="144">
        <v>972.96</v>
      </c>
      <c r="J25" s="145"/>
      <c r="L25" s="1" t="s">
        <v>100</v>
      </c>
      <c r="M25" s="54"/>
      <c r="N25" s="54"/>
      <c r="O25" s="54"/>
      <c r="P25" s="54"/>
    </row>
    <row r="26" spans="1:16" x14ac:dyDescent="0.25">
      <c r="A26" s="162"/>
      <c r="B26" s="163"/>
      <c r="C26" s="143"/>
      <c r="D26" s="140"/>
      <c r="E26" s="164"/>
      <c r="F26" s="163"/>
      <c r="G26" s="143"/>
      <c r="H26" s="140"/>
      <c r="I26" s="144">
        <v>0</v>
      </c>
      <c r="J26" s="145"/>
      <c r="L26" s="1" t="s">
        <v>100</v>
      </c>
      <c r="M26" s="54"/>
      <c r="N26" s="54"/>
      <c r="O26" s="54"/>
      <c r="P26" s="54"/>
    </row>
    <row r="27" spans="1:16" x14ac:dyDescent="0.25">
      <c r="A27" s="162"/>
      <c r="B27" s="163"/>
      <c r="C27" s="143"/>
      <c r="D27" s="140"/>
      <c r="E27" s="164"/>
      <c r="F27" s="163"/>
      <c r="G27" s="143"/>
      <c r="H27" s="140"/>
      <c r="I27" s="144">
        <v>0</v>
      </c>
      <c r="J27" s="145"/>
      <c r="L27" s="1" t="s">
        <v>100</v>
      </c>
    </row>
    <row r="28" spans="1:16" x14ac:dyDescent="0.25">
      <c r="A28" s="162"/>
      <c r="B28" s="163"/>
      <c r="C28" s="143"/>
      <c r="D28" s="140"/>
      <c r="E28" s="164"/>
      <c r="F28" s="163"/>
      <c r="G28" s="143"/>
      <c r="H28" s="140"/>
      <c r="I28" s="144">
        <v>0</v>
      </c>
      <c r="J28" s="145"/>
      <c r="L28" s="1" t="s">
        <v>100</v>
      </c>
    </row>
    <row r="29" spans="1:16" x14ac:dyDescent="0.25">
      <c r="A29" s="162"/>
      <c r="B29" s="163"/>
      <c r="C29" s="143"/>
      <c r="D29" s="140"/>
      <c r="E29" s="164"/>
      <c r="F29" s="163"/>
      <c r="G29" s="143"/>
      <c r="H29" s="140"/>
      <c r="I29" s="144">
        <v>0</v>
      </c>
      <c r="J29" s="145"/>
      <c r="L29" s="1" t="s">
        <v>100</v>
      </c>
    </row>
    <row r="30" spans="1:16" x14ac:dyDescent="0.25">
      <c r="A30" s="139"/>
      <c r="B30" s="140"/>
      <c r="C30" s="141"/>
      <c r="D30" s="142"/>
      <c r="E30" s="143"/>
      <c r="F30" s="140"/>
      <c r="G30" s="143"/>
      <c r="H30" s="140"/>
      <c r="I30" s="144">
        <v>0</v>
      </c>
      <c r="J30" s="145"/>
      <c r="L30" s="1" t="s">
        <v>100</v>
      </c>
    </row>
    <row r="31" spans="1:16" x14ac:dyDescent="0.25">
      <c r="A31" s="139"/>
      <c r="B31" s="140"/>
      <c r="C31" s="141"/>
      <c r="D31" s="142"/>
      <c r="E31" s="143"/>
      <c r="F31" s="140"/>
      <c r="G31" s="143"/>
      <c r="H31" s="140"/>
      <c r="I31" s="144">
        <v>0</v>
      </c>
      <c r="J31" s="145"/>
      <c r="L31" s="1" t="s">
        <v>100</v>
      </c>
    </row>
    <row r="32" spans="1:16" x14ac:dyDescent="0.25">
      <c r="A32" s="139"/>
      <c r="B32" s="140"/>
      <c r="C32" s="141"/>
      <c r="D32" s="142"/>
      <c r="E32" s="143"/>
      <c r="F32" s="140"/>
      <c r="G32" s="143"/>
      <c r="H32" s="140"/>
      <c r="I32" s="144">
        <v>0</v>
      </c>
      <c r="J32" s="145"/>
      <c r="L32" s="1" t="s">
        <v>100</v>
      </c>
    </row>
    <row r="33" spans="1:12" x14ac:dyDescent="0.25">
      <c r="A33" s="139"/>
      <c r="B33" s="140"/>
      <c r="C33" s="141"/>
      <c r="D33" s="142"/>
      <c r="E33" s="143"/>
      <c r="F33" s="140"/>
      <c r="G33" s="143"/>
      <c r="H33" s="140"/>
      <c r="I33" s="144">
        <v>0</v>
      </c>
      <c r="J33" s="145"/>
      <c r="L33" s="1" t="s">
        <v>100</v>
      </c>
    </row>
    <row r="34" spans="1:12" ht="15" customHeight="1" thickBot="1" x14ac:dyDescent="0.3">
      <c r="A34" s="153" t="s">
        <v>54</v>
      </c>
      <c r="B34" s="154"/>
      <c r="C34" s="154"/>
      <c r="D34" s="154"/>
      <c r="E34" s="154"/>
      <c r="F34" s="155"/>
      <c r="G34" s="150" t="s">
        <v>58</v>
      </c>
      <c r="H34" s="150"/>
      <c r="I34" s="151" t="s">
        <v>133</v>
      </c>
      <c r="J34" s="152"/>
    </row>
    <row r="35" spans="1:12" x14ac:dyDescent="0.25">
      <c r="A35" s="146" t="s">
        <v>71</v>
      </c>
      <c r="B35" s="147"/>
      <c r="C35" s="147"/>
      <c r="D35" s="147"/>
      <c r="E35" s="147"/>
      <c r="F35" s="147"/>
      <c r="G35" s="156"/>
      <c r="H35" s="63">
        <f>'AGO 24'!J110</f>
        <v>0</v>
      </c>
      <c r="I35" s="64">
        <f>'AGO 24'!J111</f>
        <v>960.65000000000055</v>
      </c>
      <c r="J35" s="159"/>
      <c r="L35" s="1" t="s">
        <v>101</v>
      </c>
    </row>
    <row r="36" spans="1:12" x14ac:dyDescent="0.25">
      <c r="A36" s="148" t="s">
        <v>72</v>
      </c>
      <c r="B36" s="149"/>
      <c r="C36" s="149"/>
      <c r="D36" s="149"/>
      <c r="E36" s="149"/>
      <c r="F36" s="149"/>
      <c r="G36" s="157"/>
      <c r="H36" s="65"/>
      <c r="I36" s="66">
        <f>I25+I26+I27+I28+I29+I30+I31+I32+I33</f>
        <v>972.96</v>
      </c>
      <c r="J36" s="159"/>
      <c r="L36" s="1" t="s">
        <v>101</v>
      </c>
    </row>
    <row r="37" spans="1:12" x14ac:dyDescent="0.25">
      <c r="A37" s="161" t="s">
        <v>73</v>
      </c>
      <c r="B37" s="149"/>
      <c r="C37" s="149"/>
      <c r="D37" s="149"/>
      <c r="E37" s="149"/>
      <c r="F37" s="149"/>
      <c r="G37" s="157"/>
      <c r="H37" s="67">
        <v>0</v>
      </c>
      <c r="I37" s="68"/>
      <c r="J37" s="159"/>
      <c r="L37" s="1" t="s">
        <v>100</v>
      </c>
    </row>
    <row r="38" spans="1:12" x14ac:dyDescent="0.25">
      <c r="A38" s="148" t="s">
        <v>74</v>
      </c>
      <c r="B38" s="149"/>
      <c r="C38" s="149"/>
      <c r="D38" s="149"/>
      <c r="E38" s="149"/>
      <c r="F38" s="149"/>
      <c r="G38" s="157"/>
      <c r="H38" s="65"/>
      <c r="I38" s="66">
        <v>0</v>
      </c>
      <c r="J38" s="159"/>
      <c r="L38" s="1" t="s">
        <v>100</v>
      </c>
    </row>
    <row r="39" spans="1:12" ht="24" customHeight="1" x14ac:dyDescent="0.25">
      <c r="A39" s="148" t="s">
        <v>92</v>
      </c>
      <c r="B39" s="149"/>
      <c r="C39" s="149"/>
      <c r="D39" s="149"/>
      <c r="E39" s="149"/>
      <c r="F39" s="149"/>
      <c r="G39" s="157"/>
      <c r="H39" s="67">
        <v>0</v>
      </c>
      <c r="I39" s="66">
        <v>0</v>
      </c>
      <c r="J39" s="159"/>
      <c r="L39" s="1" t="s">
        <v>100</v>
      </c>
    </row>
    <row r="40" spans="1:12" x14ac:dyDescent="0.25">
      <c r="A40" s="148" t="s">
        <v>75</v>
      </c>
      <c r="B40" s="149"/>
      <c r="C40" s="149"/>
      <c r="D40" s="149"/>
      <c r="E40" s="149"/>
      <c r="F40" s="197"/>
      <c r="G40" s="157"/>
      <c r="H40" s="65"/>
      <c r="I40" s="66">
        <f>I35+I36+I38+I39</f>
        <v>1933.6100000000006</v>
      </c>
      <c r="J40" s="159"/>
      <c r="L40" s="1" t="s">
        <v>101</v>
      </c>
    </row>
    <row r="41" spans="1:12" x14ac:dyDescent="0.25">
      <c r="A41" s="148" t="s">
        <v>76</v>
      </c>
      <c r="B41" s="149"/>
      <c r="C41" s="149"/>
      <c r="D41" s="149"/>
      <c r="E41" s="149"/>
      <c r="F41" s="197"/>
      <c r="G41" s="157"/>
      <c r="H41" s="67">
        <v>2015.02</v>
      </c>
      <c r="I41" s="65"/>
      <c r="J41" s="159"/>
      <c r="L41" s="1" t="s">
        <v>101</v>
      </c>
    </row>
    <row r="42" spans="1:12" ht="15" customHeight="1" thickBot="1" x14ac:dyDescent="0.3">
      <c r="A42" s="137" t="s">
        <v>77</v>
      </c>
      <c r="B42" s="138"/>
      <c r="C42" s="138"/>
      <c r="D42" s="138"/>
      <c r="E42" s="138"/>
      <c r="F42" s="138"/>
      <c r="G42" s="158"/>
      <c r="H42" s="69"/>
      <c r="I42" s="70">
        <f>H41+I40</f>
        <v>3948.6300000000006</v>
      </c>
      <c r="J42" s="160"/>
      <c r="L42" s="1" t="s">
        <v>101</v>
      </c>
    </row>
    <row r="44" spans="1:12" x14ac:dyDescent="0.25">
      <c r="A44" s="124" t="s">
        <v>93</v>
      </c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x14ac:dyDescent="0.25">
      <c r="A45" s="124" t="s">
        <v>20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ht="15.75" thickBot="1" x14ac:dyDescent="0.3">
      <c r="A46" s="124" t="s">
        <v>21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ht="63" customHeight="1" thickBot="1" x14ac:dyDescent="0.3">
      <c r="A47" s="129" t="s">
        <v>167</v>
      </c>
      <c r="B47" s="130"/>
      <c r="C47" s="130"/>
      <c r="D47" s="130"/>
      <c r="E47" s="130"/>
      <c r="F47" s="130"/>
      <c r="G47" s="130"/>
      <c r="H47" s="130"/>
      <c r="I47" s="130"/>
      <c r="J47" s="131"/>
      <c r="L47" s="8" t="s">
        <v>100</v>
      </c>
    </row>
    <row r="48" spans="1:12" x14ac:dyDescent="0.25">
      <c r="A48" s="107" t="s">
        <v>22</v>
      </c>
      <c r="B48" s="108"/>
      <c r="C48" s="108"/>
      <c r="D48" s="108"/>
      <c r="E48" s="108"/>
      <c r="F48" s="108"/>
      <c r="G48" s="108"/>
      <c r="H48" s="108"/>
      <c r="I48" s="108"/>
      <c r="J48" s="109"/>
    </row>
    <row r="49" spans="1:12" x14ac:dyDescent="0.25">
      <c r="A49" s="133" t="s">
        <v>142</v>
      </c>
      <c r="B49" s="134"/>
      <c r="C49" s="134"/>
      <c r="D49" s="134"/>
      <c r="E49" s="134"/>
      <c r="F49" s="134"/>
      <c r="G49" s="134"/>
      <c r="H49" s="134"/>
      <c r="I49" s="134"/>
      <c r="J49" s="135"/>
    </row>
    <row r="50" spans="1:12" ht="72" x14ac:dyDescent="0.25">
      <c r="A50" s="113" t="s">
        <v>23</v>
      </c>
      <c r="B50" s="114"/>
      <c r="C50" s="114"/>
      <c r="D50" s="114"/>
      <c r="E50" s="114"/>
      <c r="F50" s="2" t="s">
        <v>24</v>
      </c>
      <c r="G50" s="2" t="s">
        <v>25</v>
      </c>
      <c r="H50" s="22" t="s">
        <v>26</v>
      </c>
      <c r="I50" s="2" t="s">
        <v>27</v>
      </c>
      <c r="J50" s="3" t="s">
        <v>28</v>
      </c>
    </row>
    <row r="51" spans="1:12" x14ac:dyDescent="0.25">
      <c r="A51" s="91" t="s">
        <v>29</v>
      </c>
      <c r="B51" s="92"/>
      <c r="C51" s="92"/>
      <c r="D51" s="92"/>
      <c r="E51" s="92"/>
      <c r="F51" s="71">
        <v>955.66499999999996</v>
      </c>
      <c r="G51" s="71">
        <v>0</v>
      </c>
      <c r="H51" s="72">
        <v>955.65</v>
      </c>
      <c r="I51" s="71">
        <f>G51+H51</f>
        <v>955.65</v>
      </c>
      <c r="J51" s="73">
        <v>0</v>
      </c>
      <c r="L51" s="1" t="s">
        <v>100</v>
      </c>
    </row>
    <row r="52" spans="1:12" x14ac:dyDescent="0.25">
      <c r="A52" s="91" t="s">
        <v>30</v>
      </c>
      <c r="B52" s="92"/>
      <c r="C52" s="92"/>
      <c r="D52" s="92"/>
      <c r="E52" s="92"/>
      <c r="F52" s="71">
        <v>0</v>
      </c>
      <c r="G52" s="71">
        <v>0</v>
      </c>
      <c r="H52" s="72">
        <v>0</v>
      </c>
      <c r="I52" s="71">
        <f t="shared" ref="I52:I67" si="0">G52+H52</f>
        <v>0</v>
      </c>
      <c r="J52" s="73">
        <v>0</v>
      </c>
      <c r="L52" s="1" t="s">
        <v>100</v>
      </c>
    </row>
    <row r="53" spans="1:12" x14ac:dyDescent="0.25">
      <c r="A53" s="91" t="s">
        <v>31</v>
      </c>
      <c r="B53" s="92"/>
      <c r="C53" s="92"/>
      <c r="D53" s="92"/>
      <c r="E53" s="92"/>
      <c r="F53" s="71">
        <v>0</v>
      </c>
      <c r="G53" s="71">
        <v>0</v>
      </c>
      <c r="H53" s="72">
        <v>0</v>
      </c>
      <c r="I53" s="71">
        <f t="shared" si="0"/>
        <v>0</v>
      </c>
      <c r="J53" s="73">
        <v>0</v>
      </c>
      <c r="L53" s="1" t="s">
        <v>100</v>
      </c>
    </row>
    <row r="54" spans="1:12" x14ac:dyDescent="0.25">
      <c r="A54" s="91" t="s">
        <v>32</v>
      </c>
      <c r="B54" s="92"/>
      <c r="C54" s="92"/>
      <c r="D54" s="92"/>
      <c r="E54" s="92"/>
      <c r="F54" s="71">
        <v>0</v>
      </c>
      <c r="G54" s="71">
        <v>0</v>
      </c>
      <c r="H54" s="72">
        <v>0</v>
      </c>
      <c r="I54" s="71">
        <f t="shared" si="0"/>
        <v>0</v>
      </c>
      <c r="J54" s="73">
        <v>0</v>
      </c>
      <c r="L54" s="1" t="s">
        <v>100</v>
      </c>
    </row>
    <row r="55" spans="1:12" x14ac:dyDescent="0.25">
      <c r="A55" s="91" t="s">
        <v>33</v>
      </c>
      <c r="B55" s="92"/>
      <c r="C55" s="92"/>
      <c r="D55" s="92"/>
      <c r="E55" s="92"/>
      <c r="F55" s="71">
        <v>0</v>
      </c>
      <c r="G55" s="71">
        <v>0</v>
      </c>
      <c r="H55" s="72">
        <v>0</v>
      </c>
      <c r="I55" s="71">
        <f t="shared" si="0"/>
        <v>0</v>
      </c>
      <c r="J55" s="73">
        <v>0</v>
      </c>
      <c r="L55" s="1" t="s">
        <v>100</v>
      </c>
    </row>
    <row r="56" spans="1:12" x14ac:dyDescent="0.25">
      <c r="A56" s="91" t="s">
        <v>34</v>
      </c>
      <c r="B56" s="92"/>
      <c r="C56" s="92"/>
      <c r="D56" s="92"/>
      <c r="E56" s="92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1" t="s">
        <v>35</v>
      </c>
      <c r="B57" s="92"/>
      <c r="C57" s="92"/>
      <c r="D57" s="92"/>
      <c r="E57" s="92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ht="15" customHeight="1" x14ac:dyDescent="0.25">
      <c r="A58" s="93" t="s">
        <v>63</v>
      </c>
      <c r="B58" s="94"/>
      <c r="C58" s="94"/>
      <c r="D58" s="94"/>
      <c r="E58" s="95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6"/>
      <c r="B59" s="97"/>
      <c r="C59" s="97"/>
      <c r="D59" s="97"/>
      <c r="E59" s="98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9"/>
      <c r="B60" s="100"/>
      <c r="C60" s="100"/>
      <c r="D60" s="100"/>
      <c r="E60" s="101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x14ac:dyDescent="0.25">
      <c r="A61" s="91" t="s">
        <v>36</v>
      </c>
      <c r="B61" s="92"/>
      <c r="C61" s="92"/>
      <c r="D61" s="92"/>
      <c r="E61" s="92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1" t="s">
        <v>37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1" t="s">
        <v>38</v>
      </c>
      <c r="B63" s="92"/>
      <c r="C63" s="92"/>
      <c r="D63" s="92"/>
      <c r="E63" s="92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39</v>
      </c>
      <c r="B64" s="92"/>
      <c r="C64" s="92"/>
      <c r="D64" s="92"/>
      <c r="E64" s="92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  <c r="L64" s="1" t="s">
        <v>100</v>
      </c>
    </row>
    <row r="65" spans="1:12" x14ac:dyDescent="0.25">
      <c r="A65" s="91" t="s">
        <v>40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  <c r="L65" s="1" t="s">
        <v>100</v>
      </c>
    </row>
    <row r="66" spans="1:12" x14ac:dyDescent="0.25">
      <c r="A66" s="91" t="s">
        <v>41</v>
      </c>
      <c r="B66" s="92"/>
      <c r="C66" s="92"/>
      <c r="D66" s="92"/>
      <c r="E66" s="9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  <c r="L66" s="1" t="s">
        <v>100</v>
      </c>
    </row>
    <row r="67" spans="1:12" x14ac:dyDescent="0.25">
      <c r="A67" s="91" t="s">
        <v>42</v>
      </c>
      <c r="B67" s="92"/>
      <c r="C67" s="92"/>
      <c r="D67" s="92"/>
      <c r="E67" s="92"/>
      <c r="F67" s="71">
        <v>17.3</v>
      </c>
      <c r="G67" s="71">
        <v>0</v>
      </c>
      <c r="H67" s="72">
        <v>17.3</v>
      </c>
      <c r="I67" s="71">
        <f t="shared" si="0"/>
        <v>17.3</v>
      </c>
      <c r="J67" s="73">
        <v>0</v>
      </c>
      <c r="L67" s="1" t="s">
        <v>100</v>
      </c>
    </row>
    <row r="68" spans="1:12" x14ac:dyDescent="0.25">
      <c r="A68" s="91" t="s">
        <v>43</v>
      </c>
      <c r="B68" s="92"/>
      <c r="C68" s="92"/>
      <c r="D68" s="92"/>
      <c r="E68" s="92"/>
      <c r="F68" s="71">
        <v>0</v>
      </c>
      <c r="G68" s="71">
        <v>0</v>
      </c>
      <c r="H68" s="72">
        <v>0</v>
      </c>
      <c r="I68" s="71">
        <v>0</v>
      </c>
      <c r="J68" s="73">
        <v>0</v>
      </c>
      <c r="L68" s="1" t="s">
        <v>100</v>
      </c>
    </row>
    <row r="69" spans="1:12" ht="15.75" thickBot="1" x14ac:dyDescent="0.3">
      <c r="A69" s="102" t="s">
        <v>44</v>
      </c>
      <c r="B69" s="103"/>
      <c r="C69" s="103"/>
      <c r="D69" s="103"/>
      <c r="E69" s="103"/>
      <c r="F69" s="74">
        <f>I69</f>
        <v>972.94999999999993</v>
      </c>
      <c r="G69" s="74">
        <f t="shared" ref="G69:J69" si="1">SUM(G51:G68)</f>
        <v>0</v>
      </c>
      <c r="H69" s="75">
        <f t="shared" si="1"/>
        <v>972.94999999999993</v>
      </c>
      <c r="I69" s="74">
        <f t="shared" si="1"/>
        <v>972.94999999999993</v>
      </c>
      <c r="J69" s="76">
        <f t="shared" si="1"/>
        <v>0</v>
      </c>
      <c r="L69" s="1" t="s">
        <v>101</v>
      </c>
    </row>
    <row r="70" spans="1:12" ht="15.75" thickBot="1" x14ac:dyDescent="0.3">
      <c r="A70" s="16"/>
      <c r="B70" s="16"/>
      <c r="C70" s="16"/>
      <c r="D70" s="16"/>
      <c r="E70" s="16"/>
      <c r="F70" s="17"/>
      <c r="G70" s="17"/>
      <c r="H70" s="17"/>
      <c r="I70" s="17"/>
      <c r="J70" s="17"/>
    </row>
    <row r="71" spans="1:12" x14ac:dyDescent="0.25">
      <c r="A71" s="107" t="s">
        <v>22</v>
      </c>
      <c r="B71" s="108"/>
      <c r="C71" s="108"/>
      <c r="D71" s="108"/>
      <c r="E71" s="108"/>
      <c r="F71" s="108"/>
      <c r="G71" s="108"/>
      <c r="H71" s="108"/>
      <c r="I71" s="108"/>
      <c r="J71" s="109"/>
    </row>
    <row r="72" spans="1:12" x14ac:dyDescent="0.25">
      <c r="A72" s="110" t="s">
        <v>64</v>
      </c>
      <c r="B72" s="111"/>
      <c r="C72" s="111"/>
      <c r="D72" s="111"/>
      <c r="E72" s="111"/>
      <c r="F72" s="111"/>
      <c r="G72" s="111"/>
      <c r="H72" s="111"/>
      <c r="I72" s="111"/>
      <c r="J72" s="112"/>
    </row>
    <row r="73" spans="1:12" ht="72" x14ac:dyDescent="0.25">
      <c r="A73" s="113" t="s">
        <v>23</v>
      </c>
      <c r="B73" s="114"/>
      <c r="C73" s="114"/>
      <c r="D73" s="114"/>
      <c r="E73" s="114"/>
      <c r="F73" s="2" t="s">
        <v>24</v>
      </c>
      <c r="G73" s="2" t="s">
        <v>25</v>
      </c>
      <c r="H73" s="2" t="s">
        <v>26</v>
      </c>
      <c r="I73" s="2" t="s">
        <v>27</v>
      </c>
      <c r="J73" s="3" t="s">
        <v>28</v>
      </c>
    </row>
    <row r="74" spans="1:12" x14ac:dyDescent="0.25">
      <c r="A74" s="91" t="s">
        <v>29</v>
      </c>
      <c r="B74" s="92"/>
      <c r="C74" s="92"/>
      <c r="D74" s="92"/>
      <c r="E74" s="92"/>
      <c r="F74" s="71">
        <v>2015.02</v>
      </c>
      <c r="G74" s="71">
        <v>0</v>
      </c>
      <c r="H74" s="72">
        <v>2015.02</v>
      </c>
      <c r="I74" s="71">
        <f>G74+H74</f>
        <v>2015.02</v>
      </c>
      <c r="J74" s="73">
        <v>0</v>
      </c>
      <c r="L74" s="1" t="s">
        <v>100</v>
      </c>
    </row>
    <row r="75" spans="1:12" x14ac:dyDescent="0.25">
      <c r="A75" s="91" t="s">
        <v>30</v>
      </c>
      <c r="B75" s="92"/>
      <c r="C75" s="92"/>
      <c r="D75" s="92"/>
      <c r="E75" s="92"/>
      <c r="F75" s="71">
        <v>0</v>
      </c>
      <c r="G75" s="71">
        <v>0</v>
      </c>
      <c r="H75" s="72">
        <v>0</v>
      </c>
      <c r="I75" s="71">
        <f t="shared" ref="I75:I90" si="2">G75+H75</f>
        <v>0</v>
      </c>
      <c r="J75" s="73">
        <v>0</v>
      </c>
      <c r="L75" s="1" t="s">
        <v>100</v>
      </c>
    </row>
    <row r="76" spans="1:12" x14ac:dyDescent="0.25">
      <c r="A76" s="91" t="s">
        <v>31</v>
      </c>
      <c r="B76" s="92"/>
      <c r="C76" s="92"/>
      <c r="D76" s="92"/>
      <c r="E76" s="92"/>
      <c r="F76" s="71">
        <v>0</v>
      </c>
      <c r="G76" s="71">
        <v>0</v>
      </c>
      <c r="H76" s="72">
        <v>0</v>
      </c>
      <c r="I76" s="71">
        <f t="shared" si="2"/>
        <v>0</v>
      </c>
      <c r="J76" s="73">
        <v>0</v>
      </c>
      <c r="L76" s="1" t="s">
        <v>100</v>
      </c>
    </row>
    <row r="77" spans="1:12" x14ac:dyDescent="0.25">
      <c r="A77" s="91" t="s">
        <v>32</v>
      </c>
      <c r="B77" s="92"/>
      <c r="C77" s="92"/>
      <c r="D77" s="92"/>
      <c r="E77" s="92"/>
      <c r="F77" s="71">
        <v>0</v>
      </c>
      <c r="G77" s="71">
        <v>0</v>
      </c>
      <c r="H77" s="72">
        <v>0</v>
      </c>
      <c r="I77" s="71">
        <f t="shared" si="2"/>
        <v>0</v>
      </c>
      <c r="J77" s="73">
        <v>0</v>
      </c>
      <c r="L77" s="1" t="s">
        <v>100</v>
      </c>
    </row>
    <row r="78" spans="1:12" x14ac:dyDescent="0.25">
      <c r="A78" s="91" t="s">
        <v>33</v>
      </c>
      <c r="B78" s="92"/>
      <c r="C78" s="92"/>
      <c r="D78" s="92"/>
      <c r="E78" s="92"/>
      <c r="F78" s="71">
        <v>0</v>
      </c>
      <c r="G78" s="71">
        <v>0</v>
      </c>
      <c r="H78" s="72">
        <v>0</v>
      </c>
      <c r="I78" s="71">
        <f t="shared" si="2"/>
        <v>0</v>
      </c>
      <c r="J78" s="73">
        <v>0</v>
      </c>
      <c r="L78" s="1" t="s">
        <v>100</v>
      </c>
    </row>
    <row r="79" spans="1:12" x14ac:dyDescent="0.25">
      <c r="A79" s="91" t="s">
        <v>34</v>
      </c>
      <c r="B79" s="92"/>
      <c r="C79" s="92"/>
      <c r="D79" s="92"/>
      <c r="E79" s="92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91" t="s">
        <v>35</v>
      </c>
      <c r="B80" s="92"/>
      <c r="C80" s="92"/>
      <c r="D80" s="92"/>
      <c r="E80" s="92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93" t="s">
        <v>86</v>
      </c>
      <c r="B81" s="94"/>
      <c r="C81" s="94"/>
      <c r="D81" s="94"/>
      <c r="E81" s="95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6"/>
      <c r="B82" s="97"/>
      <c r="C82" s="97"/>
      <c r="D82" s="97"/>
      <c r="E82" s="98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9"/>
      <c r="B83" s="100"/>
      <c r="C83" s="100"/>
      <c r="D83" s="100"/>
      <c r="E83" s="101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1" t="s">
        <v>36</v>
      </c>
      <c r="B84" s="92"/>
      <c r="C84" s="92"/>
      <c r="D84" s="92"/>
      <c r="E84" s="92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1" t="s">
        <v>37</v>
      </c>
      <c r="B85" s="92"/>
      <c r="C85" s="92"/>
      <c r="D85" s="92"/>
      <c r="E85" s="92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1" t="s">
        <v>38</v>
      </c>
      <c r="B86" s="92"/>
      <c r="C86" s="92"/>
      <c r="D86" s="92"/>
      <c r="E86" s="92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1" t="s">
        <v>39</v>
      </c>
      <c r="B87" s="92"/>
      <c r="C87" s="92"/>
      <c r="D87" s="92"/>
      <c r="E87" s="9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91" t="s">
        <v>40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  <c r="L88" s="1" t="s">
        <v>100</v>
      </c>
    </row>
    <row r="89" spans="1:12" x14ac:dyDescent="0.25">
      <c r="A89" s="91" t="s">
        <v>41</v>
      </c>
      <c r="B89" s="92"/>
      <c r="C89" s="92"/>
      <c r="D89" s="92"/>
      <c r="E89" s="9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  <c r="L89" s="1" t="s">
        <v>100</v>
      </c>
    </row>
    <row r="90" spans="1:12" x14ac:dyDescent="0.25">
      <c r="A90" s="91" t="s">
        <v>42</v>
      </c>
      <c r="B90" s="92"/>
      <c r="C90" s="92"/>
      <c r="D90" s="92"/>
      <c r="E90" s="9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  <c r="L90" s="1" t="s">
        <v>100</v>
      </c>
    </row>
    <row r="91" spans="1:12" x14ac:dyDescent="0.25">
      <c r="A91" s="91" t="s">
        <v>43</v>
      </c>
      <c r="B91" s="92"/>
      <c r="C91" s="92"/>
      <c r="D91" s="92"/>
      <c r="E91" s="92"/>
      <c r="F91" s="71">
        <v>0</v>
      </c>
      <c r="G91" s="71">
        <v>0</v>
      </c>
      <c r="H91" s="72">
        <v>0</v>
      </c>
      <c r="I91" s="71">
        <v>0</v>
      </c>
      <c r="J91" s="73">
        <v>0</v>
      </c>
      <c r="L91" s="1" t="s">
        <v>100</v>
      </c>
    </row>
    <row r="92" spans="1:12" ht="15.75" thickBot="1" x14ac:dyDescent="0.3">
      <c r="A92" s="102" t="s">
        <v>44</v>
      </c>
      <c r="B92" s="103"/>
      <c r="C92" s="103"/>
      <c r="D92" s="103"/>
      <c r="E92" s="103"/>
      <c r="F92" s="74">
        <f>I92</f>
        <v>2015.02</v>
      </c>
      <c r="G92" s="74">
        <f t="shared" ref="G92:J92" si="3">SUM(G74:G91)</f>
        <v>0</v>
      </c>
      <c r="H92" s="75">
        <f t="shared" si="3"/>
        <v>2015.02</v>
      </c>
      <c r="I92" s="74">
        <f t="shared" si="3"/>
        <v>2015.02</v>
      </c>
      <c r="J92" s="76">
        <f t="shared" si="3"/>
        <v>0</v>
      </c>
      <c r="L92" s="1" t="s">
        <v>102</v>
      </c>
    </row>
    <row r="93" spans="1:12" x14ac:dyDescent="0.25">
      <c r="A93" s="16"/>
      <c r="B93" s="16"/>
      <c r="C93" s="16"/>
      <c r="D93" s="16"/>
      <c r="E93" s="16"/>
      <c r="F93" s="17"/>
      <c r="G93" s="17"/>
      <c r="H93" s="17"/>
      <c r="I93" s="17"/>
      <c r="J93" s="17"/>
    </row>
    <row r="94" spans="1:12" x14ac:dyDescent="0.25">
      <c r="A94" s="104" t="s">
        <v>45</v>
      </c>
      <c r="B94" s="104"/>
      <c r="C94" s="104"/>
      <c r="D94" s="104"/>
      <c r="E94" s="104"/>
      <c r="F94" s="104"/>
      <c r="G94" s="104"/>
      <c r="H94" s="104"/>
      <c r="I94" s="104"/>
      <c r="J94" s="104"/>
    </row>
    <row r="95" spans="1:12" x14ac:dyDescent="0.25">
      <c r="A95" s="124" t="s">
        <v>46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x14ac:dyDescent="0.25">
      <c r="A96" s="124" t="s">
        <v>47</v>
      </c>
      <c r="B96" s="124"/>
      <c r="C96" s="124"/>
      <c r="D96" s="124"/>
      <c r="E96" s="124"/>
      <c r="F96" s="124"/>
      <c r="G96" s="124"/>
      <c r="H96" s="124"/>
      <c r="I96" s="124"/>
      <c r="J96" s="124"/>
    </row>
    <row r="97" spans="1:12" x14ac:dyDescent="0.25">
      <c r="A97" s="124" t="s">
        <v>48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21" customHeight="1" x14ac:dyDescent="0.25">
      <c r="A98" s="125" t="s">
        <v>49</v>
      </c>
      <c r="B98" s="126"/>
      <c r="C98" s="126"/>
      <c r="D98" s="126"/>
      <c r="E98" s="126"/>
      <c r="F98" s="126"/>
      <c r="G98" s="126"/>
      <c r="H98" s="126"/>
      <c r="I98" s="126"/>
      <c r="J98" s="126"/>
    </row>
    <row r="99" spans="1:12" ht="41.1" customHeight="1" x14ac:dyDescent="0.25">
      <c r="A99" s="127" t="s">
        <v>50</v>
      </c>
      <c r="B99" s="127"/>
      <c r="C99" s="127"/>
      <c r="D99" s="127"/>
      <c r="E99" s="127"/>
      <c r="F99" s="127"/>
      <c r="G99" s="127"/>
      <c r="H99" s="127"/>
      <c r="I99" s="127"/>
      <c r="J99" s="127"/>
    </row>
    <row r="100" spans="1:12" ht="15.75" thickBot="1" x14ac:dyDescent="0.3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</row>
    <row r="101" spans="1:12" ht="15.75" thickBot="1" x14ac:dyDescent="0.3">
      <c r="A101" s="119" t="s">
        <v>52</v>
      </c>
      <c r="B101" s="120"/>
      <c r="C101" s="120"/>
      <c r="D101" s="120"/>
      <c r="E101" s="120"/>
      <c r="F101" s="120"/>
      <c r="G101" s="120"/>
      <c r="H101" s="120"/>
      <c r="I101" s="120"/>
      <c r="J101" s="121"/>
    </row>
    <row r="102" spans="1:12" x14ac:dyDescent="0.25">
      <c r="A102" s="122" t="s">
        <v>68</v>
      </c>
      <c r="B102" s="123"/>
      <c r="C102" s="123"/>
      <c r="D102" s="123"/>
      <c r="E102" s="123"/>
      <c r="F102" s="123"/>
      <c r="G102" s="123"/>
      <c r="H102" s="123"/>
      <c r="I102" s="88"/>
      <c r="J102" s="58">
        <f>I42</f>
        <v>3948.6300000000006</v>
      </c>
      <c r="L102" s="1" t="s">
        <v>102</v>
      </c>
    </row>
    <row r="103" spans="1:12" ht="15.75" customHeight="1" x14ac:dyDescent="0.25">
      <c r="A103" s="91" t="s">
        <v>69</v>
      </c>
      <c r="B103" s="92"/>
      <c r="C103" s="92"/>
      <c r="D103" s="92"/>
      <c r="E103" s="92"/>
      <c r="F103" s="92"/>
      <c r="G103" s="92"/>
      <c r="H103" s="92"/>
      <c r="I103" s="89"/>
      <c r="J103" s="59">
        <f>F69+F92</f>
        <v>2987.97</v>
      </c>
      <c r="L103" s="1" t="s">
        <v>102</v>
      </c>
    </row>
    <row r="104" spans="1:12" ht="15.75" customHeight="1" x14ac:dyDescent="0.25">
      <c r="A104" s="91" t="s">
        <v>67</v>
      </c>
      <c r="B104" s="92"/>
      <c r="C104" s="92"/>
      <c r="D104" s="92"/>
      <c r="E104" s="92"/>
      <c r="F104" s="92"/>
      <c r="G104" s="92"/>
      <c r="H104" s="92"/>
      <c r="I104" s="89"/>
      <c r="J104" s="59">
        <f>H41-H92</f>
        <v>0</v>
      </c>
      <c r="L104" s="1" t="s">
        <v>102</v>
      </c>
    </row>
    <row r="105" spans="1:12" ht="15.75" customHeight="1" x14ac:dyDescent="0.25">
      <c r="A105" s="91" t="s">
        <v>84</v>
      </c>
      <c r="B105" s="92"/>
      <c r="C105" s="92"/>
      <c r="D105" s="92"/>
      <c r="E105" s="92"/>
      <c r="F105" s="92"/>
      <c r="G105" s="92"/>
      <c r="H105" s="92"/>
      <c r="I105" s="89"/>
      <c r="J105" s="59">
        <f>I40-H69-J106</f>
        <v>960.66000000000065</v>
      </c>
      <c r="L105" s="1" t="s">
        <v>102</v>
      </c>
    </row>
    <row r="106" spans="1:12" ht="15.75" customHeight="1" x14ac:dyDescent="0.25">
      <c r="A106" s="91" t="s">
        <v>70</v>
      </c>
      <c r="B106" s="92"/>
      <c r="C106" s="92"/>
      <c r="D106" s="92"/>
      <c r="E106" s="92"/>
      <c r="F106" s="92"/>
      <c r="G106" s="92"/>
      <c r="H106" s="92"/>
      <c r="I106" s="89"/>
      <c r="J106" s="59">
        <v>0</v>
      </c>
      <c r="L106" s="1" t="s">
        <v>100</v>
      </c>
    </row>
    <row r="107" spans="1:12" ht="15.75" customHeight="1" x14ac:dyDescent="0.25">
      <c r="A107" s="91" t="s">
        <v>78</v>
      </c>
      <c r="B107" s="92"/>
      <c r="C107" s="92"/>
      <c r="D107" s="92"/>
      <c r="E107" s="92"/>
      <c r="F107" s="92"/>
      <c r="G107" s="92"/>
      <c r="H107" s="92"/>
      <c r="I107" s="89"/>
      <c r="J107" s="59">
        <f>H41-I92</f>
        <v>0</v>
      </c>
      <c r="L107" s="1" t="s">
        <v>102</v>
      </c>
    </row>
    <row r="108" spans="1:12" ht="15.75" customHeight="1" x14ac:dyDescent="0.25">
      <c r="A108" s="115" t="s">
        <v>79</v>
      </c>
      <c r="B108" s="116"/>
      <c r="C108" s="116"/>
      <c r="D108" s="116"/>
      <c r="E108" s="116"/>
      <c r="F108" s="116"/>
      <c r="G108" s="116"/>
      <c r="H108" s="116"/>
      <c r="I108" s="89"/>
      <c r="J108" s="60">
        <f>I40-H69</f>
        <v>960.66000000000065</v>
      </c>
      <c r="L108" s="1" t="s">
        <v>102</v>
      </c>
    </row>
    <row r="109" spans="1:12" ht="15.75" customHeight="1" thickBot="1" x14ac:dyDescent="0.3">
      <c r="A109" s="115" t="s">
        <v>80</v>
      </c>
      <c r="B109" s="116"/>
      <c r="C109" s="116"/>
      <c r="D109" s="116"/>
      <c r="E109" s="116"/>
      <c r="F109" s="116"/>
      <c r="G109" s="116"/>
      <c r="H109" s="116"/>
      <c r="I109" s="90"/>
      <c r="J109" s="61">
        <f>J107+J106</f>
        <v>0</v>
      </c>
      <c r="L109" s="1" t="s">
        <v>102</v>
      </c>
    </row>
    <row r="110" spans="1:12" ht="66" customHeight="1" x14ac:dyDescent="0.25">
      <c r="A110" s="117" t="s">
        <v>53</v>
      </c>
      <c r="B110" s="117"/>
      <c r="C110" s="117"/>
      <c r="D110" s="117"/>
      <c r="E110" s="117"/>
      <c r="F110" s="117"/>
      <c r="G110" s="117"/>
      <c r="H110" s="117"/>
      <c r="I110" s="117"/>
      <c r="J110" s="117"/>
    </row>
    <row r="111" spans="1:12" ht="15.75" x14ac:dyDescent="0.25">
      <c r="A111" s="256" t="s">
        <v>168</v>
      </c>
      <c r="B111" s="256"/>
      <c r="C111" s="256"/>
      <c r="D111" s="256"/>
      <c r="E111" s="256"/>
      <c r="F111" s="256"/>
      <c r="G111" s="256"/>
      <c r="H111" s="256"/>
      <c r="I111" s="256"/>
      <c r="J111" s="256"/>
      <c r="L111" s="1" t="s">
        <v>100</v>
      </c>
    </row>
    <row r="112" spans="1:12" x14ac:dyDescent="0.25">
      <c r="A112" s="14" t="s">
        <v>62</v>
      </c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.75" x14ac:dyDescent="0.25">
      <c r="A115" s="105" t="s">
        <v>60</v>
      </c>
      <c r="B115" s="106"/>
      <c r="C115" s="106"/>
      <c r="D115" s="106"/>
      <c r="E115" s="106"/>
      <c r="F115" s="106"/>
      <c r="G115" s="106"/>
      <c r="H115" s="106"/>
      <c r="I115" s="106"/>
      <c r="J115" s="106"/>
    </row>
    <row r="116" spans="1:10" ht="15.75" x14ac:dyDescent="0.25">
      <c r="A116" s="106" t="str">
        <f>E12</f>
        <v>ANTÔNIO ROBERTO ARGERI</v>
      </c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1:10" ht="15.75" x14ac:dyDescent="0.25">
      <c r="A117" s="106" t="s">
        <v>61</v>
      </c>
      <c r="B117" s="106"/>
      <c r="C117" s="106"/>
      <c r="D117" s="106"/>
      <c r="E117" s="106"/>
      <c r="F117" s="106"/>
      <c r="G117" s="106"/>
      <c r="H117" s="106"/>
      <c r="I117" s="106"/>
      <c r="J117" s="106"/>
    </row>
  </sheetData>
  <mergeCells count="166">
    <mergeCell ref="L6:O6"/>
    <mergeCell ref="A81:E83"/>
    <mergeCell ref="A84:E84"/>
    <mergeCell ref="A94:J94"/>
    <mergeCell ref="A102:H102"/>
    <mergeCell ref="I102:I109"/>
    <mergeCell ref="A110:J110"/>
    <mergeCell ref="A115:J115"/>
    <mergeCell ref="A116:J116"/>
    <mergeCell ref="A91:E91"/>
    <mergeCell ref="A92:E92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76:E76"/>
    <mergeCell ref="A77:E77"/>
    <mergeCell ref="A78:E78"/>
    <mergeCell ref="A79:E79"/>
    <mergeCell ref="A117:J117"/>
    <mergeCell ref="A107:H107"/>
    <mergeCell ref="A108:H108"/>
    <mergeCell ref="A109:H109"/>
    <mergeCell ref="A111:J111"/>
    <mergeCell ref="A98:J98"/>
    <mergeCell ref="A99:J99"/>
    <mergeCell ref="A100:J100"/>
    <mergeCell ref="A101:J101"/>
    <mergeCell ref="A103:H103"/>
    <mergeCell ref="A104:H104"/>
    <mergeCell ref="A105:H105"/>
    <mergeCell ref="A106:H106"/>
    <mergeCell ref="A80:E80"/>
    <mergeCell ref="A69:E69"/>
    <mergeCell ref="A71:J71"/>
    <mergeCell ref="A72:J72"/>
    <mergeCell ref="A73:E73"/>
    <mergeCell ref="A74:E74"/>
    <mergeCell ref="A75:E75"/>
    <mergeCell ref="A63:E63"/>
    <mergeCell ref="A64:E64"/>
    <mergeCell ref="A65:E65"/>
    <mergeCell ref="A66:E66"/>
    <mergeCell ref="A67:E67"/>
    <mergeCell ref="A68:E68"/>
    <mergeCell ref="A55:E55"/>
    <mergeCell ref="A56:E56"/>
    <mergeCell ref="A57:E57"/>
    <mergeCell ref="A58:E60"/>
    <mergeCell ref="A61:E61"/>
    <mergeCell ref="A62:E62"/>
    <mergeCell ref="A49:J49"/>
    <mergeCell ref="A50:E50"/>
    <mergeCell ref="A51:E51"/>
    <mergeCell ref="A52:E52"/>
    <mergeCell ref="A53:E53"/>
    <mergeCell ref="A54:E54"/>
    <mergeCell ref="A44:J44"/>
    <mergeCell ref="A45:J45"/>
    <mergeCell ref="A46:J46"/>
    <mergeCell ref="A47:J47"/>
    <mergeCell ref="A48:J48"/>
    <mergeCell ref="A35:F35"/>
    <mergeCell ref="G35:G42"/>
    <mergeCell ref="J35:J42"/>
    <mergeCell ref="A36:F36"/>
    <mergeCell ref="A37:F37"/>
    <mergeCell ref="A38:F38"/>
    <mergeCell ref="A39:F39"/>
    <mergeCell ref="A40:F40"/>
    <mergeCell ref="A41:F41"/>
    <mergeCell ref="A42:F42"/>
    <mergeCell ref="A33:B33"/>
    <mergeCell ref="C33:D33"/>
    <mergeCell ref="E33:F33"/>
    <mergeCell ref="G33:H33"/>
    <mergeCell ref="I33:J33"/>
    <mergeCell ref="A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J23"/>
    <mergeCell ref="A24:B24"/>
    <mergeCell ref="C24:D24"/>
    <mergeCell ref="E24:F24"/>
    <mergeCell ref="G24:H24"/>
    <mergeCell ref="I24:J24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4:D14"/>
    <mergeCell ref="E14:J14"/>
    <mergeCell ref="A15:D15"/>
    <mergeCell ref="E15:J15"/>
    <mergeCell ref="A16:D16"/>
    <mergeCell ref="E16:J16"/>
    <mergeCell ref="A11:D11"/>
    <mergeCell ref="E11:J11"/>
    <mergeCell ref="A12:D12"/>
    <mergeCell ref="E12:J12"/>
    <mergeCell ref="A13:D13"/>
    <mergeCell ref="E13:J13"/>
    <mergeCell ref="A6:J6"/>
    <mergeCell ref="A8:D8"/>
    <mergeCell ref="E8:J8"/>
    <mergeCell ref="A9:D9"/>
    <mergeCell ref="E9:J9"/>
    <mergeCell ref="A10:D10"/>
    <mergeCell ref="E10:J1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25"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6" t="s">
        <v>56</v>
      </c>
      <c r="B1" s="177"/>
      <c r="C1" s="177"/>
      <c r="D1" s="177"/>
      <c r="E1" s="177"/>
      <c r="F1" s="177"/>
      <c r="G1" s="177"/>
      <c r="H1" s="177"/>
      <c r="I1" s="177"/>
      <c r="J1" s="178"/>
      <c r="L1" s="196" t="s">
        <v>99</v>
      </c>
      <c r="M1" s="196"/>
      <c r="N1" s="196"/>
      <c r="O1" s="19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9" t="s">
        <v>0</v>
      </c>
      <c r="B3" s="180"/>
      <c r="C3" s="180"/>
      <c r="D3" s="180"/>
      <c r="E3" s="181" t="s">
        <v>55</v>
      </c>
      <c r="F3" s="181"/>
      <c r="G3" s="181"/>
      <c r="H3" s="181"/>
      <c r="I3" s="181"/>
      <c r="J3" s="182"/>
    </row>
    <row r="4" spans="1:15" s="8" customFormat="1" ht="42" customHeight="1" x14ac:dyDescent="0.25">
      <c r="A4" s="183" t="s">
        <v>1</v>
      </c>
      <c r="B4" s="184"/>
      <c r="C4" s="184"/>
      <c r="D4" s="184"/>
      <c r="E4" s="185" t="s">
        <v>120</v>
      </c>
      <c r="F4" s="185"/>
      <c r="G4" s="185"/>
      <c r="H4" s="185"/>
      <c r="I4" s="185"/>
      <c r="J4" s="186"/>
      <c r="L4" s="8" t="s">
        <v>100</v>
      </c>
    </row>
    <row r="5" spans="1:15" s="8" customFormat="1" ht="21" customHeight="1" x14ac:dyDescent="0.25">
      <c r="A5" s="183" t="s">
        <v>2</v>
      </c>
      <c r="B5" s="184"/>
      <c r="C5" s="184"/>
      <c r="D5" s="184"/>
      <c r="E5" s="187" t="s">
        <v>116</v>
      </c>
      <c r="F5" s="187"/>
      <c r="G5" s="187"/>
      <c r="H5" s="187"/>
      <c r="I5" s="187"/>
      <c r="J5" s="188"/>
      <c r="L5" s="8" t="s">
        <v>100</v>
      </c>
    </row>
    <row r="6" spans="1:15" s="8" customFormat="1" ht="33.6" customHeight="1" x14ac:dyDescent="0.25">
      <c r="A6" s="183" t="s">
        <v>90</v>
      </c>
      <c r="B6" s="184"/>
      <c r="C6" s="184"/>
      <c r="D6" s="184"/>
      <c r="E6" s="185" t="s">
        <v>122</v>
      </c>
      <c r="F6" s="185"/>
      <c r="G6" s="185"/>
      <c r="H6" s="185"/>
      <c r="I6" s="185"/>
      <c r="J6" s="186"/>
      <c r="L6" s="8" t="s">
        <v>100</v>
      </c>
    </row>
    <row r="7" spans="1:15" s="8" customFormat="1" ht="21" customHeight="1" x14ac:dyDescent="0.25">
      <c r="A7" s="183" t="s">
        <v>3</v>
      </c>
      <c r="B7" s="184"/>
      <c r="C7" s="184"/>
      <c r="D7" s="184"/>
      <c r="E7" s="187" t="s">
        <v>143</v>
      </c>
      <c r="F7" s="187"/>
      <c r="G7" s="187"/>
      <c r="H7" s="187"/>
      <c r="I7" s="187"/>
      <c r="J7" s="188"/>
      <c r="L7" s="8" t="s">
        <v>100</v>
      </c>
    </row>
    <row r="8" spans="1:15" s="8" customFormat="1" x14ac:dyDescent="0.25">
      <c r="A8" s="183" t="s">
        <v>4</v>
      </c>
      <c r="B8" s="184"/>
      <c r="C8" s="184"/>
      <c r="D8" s="184"/>
      <c r="E8" s="187" t="s">
        <v>147</v>
      </c>
      <c r="F8" s="187"/>
      <c r="G8" s="187"/>
      <c r="H8" s="187"/>
      <c r="I8" s="187"/>
      <c r="J8" s="188"/>
      <c r="L8" s="8" t="s">
        <v>100</v>
      </c>
    </row>
    <row r="9" spans="1:15" s="8" customFormat="1" ht="72.75" customHeight="1" x14ac:dyDescent="0.25">
      <c r="A9" s="183" t="s">
        <v>5</v>
      </c>
      <c r="B9" s="184"/>
      <c r="C9" s="184"/>
      <c r="D9" s="184"/>
      <c r="E9" s="185" t="s">
        <v>117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6</v>
      </c>
      <c r="B10" s="184"/>
      <c r="C10" s="184"/>
      <c r="D10" s="184"/>
      <c r="E10" s="187" t="s">
        <v>109</v>
      </c>
      <c r="F10" s="187"/>
      <c r="G10" s="187"/>
      <c r="H10" s="187"/>
      <c r="I10" s="187"/>
      <c r="J10" s="188"/>
      <c r="L10" s="8" t="s">
        <v>100</v>
      </c>
    </row>
    <row r="11" spans="1:15" s="8" customFormat="1" ht="21" customHeight="1" thickBot="1" x14ac:dyDescent="0.3">
      <c r="A11" s="192" t="s">
        <v>7</v>
      </c>
      <c r="B11" s="193"/>
      <c r="C11" s="193"/>
      <c r="D11" s="193"/>
      <c r="E11" s="194" t="s">
        <v>130</v>
      </c>
      <c r="F11" s="194"/>
      <c r="G11" s="194"/>
      <c r="H11" s="194"/>
      <c r="I11" s="194"/>
      <c r="J11" s="195"/>
      <c r="L11" s="8" t="s">
        <v>100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9" t="s">
        <v>8</v>
      </c>
      <c r="B13" s="190"/>
      <c r="C13" s="190"/>
      <c r="D13" s="38" t="s">
        <v>57</v>
      </c>
      <c r="E13" s="190" t="s">
        <v>9</v>
      </c>
      <c r="F13" s="190"/>
      <c r="G13" s="190" t="s">
        <v>10</v>
      </c>
      <c r="H13" s="190"/>
      <c r="I13" s="190" t="s">
        <v>11</v>
      </c>
      <c r="J13" s="191"/>
    </row>
    <row r="14" spans="1:15" x14ac:dyDescent="0.25">
      <c r="A14" s="200" t="s">
        <v>59</v>
      </c>
      <c r="B14" s="201"/>
      <c r="C14" s="201"/>
      <c r="D14" s="57" t="s">
        <v>118</v>
      </c>
      <c r="E14" s="202">
        <v>45289</v>
      </c>
      <c r="F14" s="202"/>
      <c r="G14" s="202" t="s">
        <v>119</v>
      </c>
      <c r="H14" s="203"/>
      <c r="I14" s="204">
        <v>11675.52</v>
      </c>
      <c r="J14" s="205"/>
      <c r="L14" s="1" t="s">
        <v>100</v>
      </c>
      <c r="M14" s="33"/>
    </row>
    <row r="15" spans="1:15" x14ac:dyDescent="0.25">
      <c r="A15" s="200" t="s">
        <v>12</v>
      </c>
      <c r="B15" s="201"/>
      <c r="C15" s="201"/>
      <c r="D15" s="15"/>
      <c r="E15" s="209"/>
      <c r="F15" s="210"/>
      <c r="G15" s="210"/>
      <c r="H15" s="210"/>
      <c r="I15" s="174"/>
      <c r="J15" s="175"/>
      <c r="L15" s="1" t="s">
        <v>100</v>
      </c>
      <c r="M15" s="34"/>
    </row>
    <row r="16" spans="1:15" ht="15.75" thickBot="1" x14ac:dyDescent="0.3">
      <c r="A16" s="165" t="s">
        <v>12</v>
      </c>
      <c r="B16" s="166"/>
      <c r="C16" s="166"/>
      <c r="D16" s="13"/>
      <c r="E16" s="167"/>
      <c r="F16" s="167"/>
      <c r="G16" s="167"/>
      <c r="H16" s="167"/>
      <c r="I16" s="167"/>
      <c r="J16" s="168"/>
      <c r="L16" s="1" t="s">
        <v>100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7" t="s">
        <v>13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6" ht="37.5" customHeight="1" x14ac:dyDescent="0.25">
      <c r="A19" s="206" t="s">
        <v>14</v>
      </c>
      <c r="B19" s="207"/>
      <c r="C19" s="207" t="s">
        <v>15</v>
      </c>
      <c r="D19" s="207"/>
      <c r="E19" s="207" t="s">
        <v>16</v>
      </c>
      <c r="F19" s="207"/>
      <c r="G19" s="207" t="s">
        <v>17</v>
      </c>
      <c r="H19" s="207"/>
      <c r="I19" s="207" t="s">
        <v>18</v>
      </c>
      <c r="J19" s="208"/>
      <c r="M19" s="54"/>
      <c r="N19" s="54"/>
      <c r="O19" s="54"/>
      <c r="P19" s="54"/>
    </row>
    <row r="20" spans="1:16" ht="18.600000000000001" customHeight="1" x14ac:dyDescent="0.25">
      <c r="A20" s="169">
        <v>45570</v>
      </c>
      <c r="B20" s="170"/>
      <c r="C20" s="301">
        <v>972.96</v>
      </c>
      <c r="D20" s="302"/>
      <c r="E20" s="173">
        <v>45573</v>
      </c>
      <c r="F20" s="170"/>
      <c r="G20" s="274">
        <v>553345000015554</v>
      </c>
      <c r="H20" s="170"/>
      <c r="I20" s="144">
        <v>972.96</v>
      </c>
      <c r="J20" s="145"/>
      <c r="L20" s="1" t="s">
        <v>100</v>
      </c>
      <c r="M20" s="54"/>
      <c r="N20" s="54"/>
      <c r="O20" s="54"/>
      <c r="P20" s="54"/>
    </row>
    <row r="21" spans="1:16" x14ac:dyDescent="0.25">
      <c r="A21" s="216"/>
      <c r="B21" s="217"/>
      <c r="C21" s="215"/>
      <c r="D21" s="212"/>
      <c r="E21" s="218"/>
      <c r="F21" s="217"/>
      <c r="G21" s="215"/>
      <c r="H21" s="212"/>
      <c r="I21" s="144">
        <v>0</v>
      </c>
      <c r="J21" s="145"/>
      <c r="L21" s="1" t="s">
        <v>100</v>
      </c>
      <c r="M21" s="54"/>
      <c r="N21" s="54"/>
      <c r="O21" s="54"/>
      <c r="P21" s="54"/>
    </row>
    <row r="22" spans="1:16" x14ac:dyDescent="0.25">
      <c r="A22" s="216"/>
      <c r="B22" s="217"/>
      <c r="C22" s="215"/>
      <c r="D22" s="212"/>
      <c r="E22" s="218"/>
      <c r="F22" s="217"/>
      <c r="G22" s="215"/>
      <c r="H22" s="212"/>
      <c r="I22" s="144">
        <v>0</v>
      </c>
      <c r="J22" s="145"/>
      <c r="L22" s="1" t="s">
        <v>100</v>
      </c>
    </row>
    <row r="23" spans="1:16" x14ac:dyDescent="0.25">
      <c r="A23" s="216"/>
      <c r="B23" s="217"/>
      <c r="C23" s="215"/>
      <c r="D23" s="212"/>
      <c r="E23" s="218"/>
      <c r="F23" s="217"/>
      <c r="G23" s="215"/>
      <c r="H23" s="212"/>
      <c r="I23" s="144">
        <v>0</v>
      </c>
      <c r="J23" s="145"/>
      <c r="L23" s="1" t="s">
        <v>100</v>
      </c>
    </row>
    <row r="24" spans="1:16" x14ac:dyDescent="0.25">
      <c r="A24" s="216"/>
      <c r="B24" s="217"/>
      <c r="C24" s="215"/>
      <c r="D24" s="212"/>
      <c r="E24" s="218"/>
      <c r="F24" s="217"/>
      <c r="G24" s="215"/>
      <c r="H24" s="212"/>
      <c r="I24" s="144">
        <v>0</v>
      </c>
      <c r="J24" s="145"/>
      <c r="L24" s="1" t="s">
        <v>100</v>
      </c>
    </row>
    <row r="25" spans="1:16" x14ac:dyDescent="0.25">
      <c r="A25" s="211"/>
      <c r="B25" s="212"/>
      <c r="C25" s="213"/>
      <c r="D25" s="214"/>
      <c r="E25" s="215"/>
      <c r="F25" s="212"/>
      <c r="G25" s="215"/>
      <c r="H25" s="212"/>
      <c r="I25" s="144">
        <v>0</v>
      </c>
      <c r="J25" s="145"/>
      <c r="L25" s="1" t="s">
        <v>100</v>
      </c>
    </row>
    <row r="26" spans="1:16" x14ac:dyDescent="0.25">
      <c r="A26" s="211"/>
      <c r="B26" s="212"/>
      <c r="C26" s="213"/>
      <c r="D26" s="214"/>
      <c r="E26" s="215"/>
      <c r="F26" s="212"/>
      <c r="G26" s="215"/>
      <c r="H26" s="212"/>
      <c r="I26" s="144">
        <v>0</v>
      </c>
      <c r="J26" s="145"/>
      <c r="L26" s="1" t="s">
        <v>100</v>
      </c>
    </row>
    <row r="27" spans="1:16" x14ac:dyDescent="0.25">
      <c r="A27" s="211"/>
      <c r="B27" s="212"/>
      <c r="C27" s="213"/>
      <c r="D27" s="214"/>
      <c r="E27" s="215"/>
      <c r="F27" s="212"/>
      <c r="G27" s="215"/>
      <c r="H27" s="212"/>
      <c r="I27" s="144">
        <v>0</v>
      </c>
      <c r="J27" s="145"/>
      <c r="L27" s="1" t="s">
        <v>100</v>
      </c>
    </row>
    <row r="28" spans="1:16" x14ac:dyDescent="0.25">
      <c r="A28" s="211"/>
      <c r="B28" s="212"/>
      <c r="C28" s="213"/>
      <c r="D28" s="214"/>
      <c r="E28" s="215"/>
      <c r="F28" s="212"/>
      <c r="G28" s="215"/>
      <c r="H28" s="212"/>
      <c r="I28" s="144">
        <v>0</v>
      </c>
      <c r="J28" s="145"/>
      <c r="L28" s="1" t="s">
        <v>100</v>
      </c>
    </row>
    <row r="29" spans="1:16" ht="15" customHeight="1" thickBot="1" x14ac:dyDescent="0.3">
      <c r="A29" s="153" t="s">
        <v>54</v>
      </c>
      <c r="B29" s="154"/>
      <c r="C29" s="154"/>
      <c r="D29" s="154"/>
      <c r="E29" s="154"/>
      <c r="F29" s="155"/>
      <c r="G29" s="150" t="s">
        <v>58</v>
      </c>
      <c r="H29" s="150"/>
      <c r="I29" s="286" t="s">
        <v>133</v>
      </c>
      <c r="J29" s="287"/>
    </row>
    <row r="30" spans="1:16" x14ac:dyDescent="0.25">
      <c r="A30" s="146" t="s">
        <v>71</v>
      </c>
      <c r="B30" s="147"/>
      <c r="C30" s="147"/>
      <c r="D30" s="147"/>
      <c r="E30" s="147"/>
      <c r="F30" s="147"/>
      <c r="G30" s="156"/>
      <c r="H30" s="63">
        <f>'SET 24'!J107</f>
        <v>0</v>
      </c>
      <c r="I30" s="64">
        <f>'SET 24'!J108</f>
        <v>960.66000000000065</v>
      </c>
      <c r="J30" s="239"/>
      <c r="L30" s="1" t="s">
        <v>101</v>
      </c>
    </row>
    <row r="31" spans="1:16" x14ac:dyDescent="0.25">
      <c r="A31" s="148" t="s">
        <v>72</v>
      </c>
      <c r="B31" s="149"/>
      <c r="C31" s="149"/>
      <c r="D31" s="149"/>
      <c r="E31" s="149"/>
      <c r="F31" s="149"/>
      <c r="G31" s="157"/>
      <c r="H31" s="65"/>
      <c r="I31" s="66">
        <f>I20+I21+I22+I23+I24+I25+I26+I27+I28</f>
        <v>972.96</v>
      </c>
      <c r="J31" s="239"/>
      <c r="L31" s="1" t="s">
        <v>101</v>
      </c>
    </row>
    <row r="32" spans="1:16" x14ac:dyDescent="0.25">
      <c r="A32" s="161" t="s">
        <v>73</v>
      </c>
      <c r="B32" s="149"/>
      <c r="C32" s="149"/>
      <c r="D32" s="149"/>
      <c r="E32" s="149"/>
      <c r="F32" s="149"/>
      <c r="G32" s="157"/>
      <c r="H32" s="67">
        <v>1063</v>
      </c>
      <c r="I32" s="68"/>
      <c r="J32" s="239"/>
      <c r="L32" s="1" t="s">
        <v>100</v>
      </c>
    </row>
    <row r="33" spans="1:12" x14ac:dyDescent="0.25">
      <c r="A33" s="148" t="s">
        <v>74</v>
      </c>
      <c r="B33" s="149"/>
      <c r="C33" s="149"/>
      <c r="D33" s="149"/>
      <c r="E33" s="149"/>
      <c r="F33" s="149"/>
      <c r="G33" s="157"/>
      <c r="H33" s="65"/>
      <c r="I33" s="66">
        <v>0</v>
      </c>
      <c r="J33" s="239"/>
      <c r="L33" s="1" t="s">
        <v>100</v>
      </c>
    </row>
    <row r="34" spans="1:12" ht="24" customHeight="1" x14ac:dyDescent="0.25">
      <c r="A34" s="148" t="s">
        <v>92</v>
      </c>
      <c r="B34" s="149"/>
      <c r="C34" s="149"/>
      <c r="D34" s="149"/>
      <c r="E34" s="149"/>
      <c r="F34" s="149"/>
      <c r="G34" s="157"/>
      <c r="H34" s="67">
        <v>0</v>
      </c>
      <c r="I34" s="66">
        <v>0</v>
      </c>
      <c r="J34" s="239"/>
      <c r="L34" s="1" t="s">
        <v>100</v>
      </c>
    </row>
    <row r="35" spans="1:12" x14ac:dyDescent="0.25">
      <c r="A35" s="148" t="s">
        <v>75</v>
      </c>
      <c r="B35" s="149"/>
      <c r="C35" s="149"/>
      <c r="D35" s="149"/>
      <c r="E35" s="149"/>
      <c r="F35" s="197"/>
      <c r="G35" s="157"/>
      <c r="H35" s="65"/>
      <c r="I35" s="66">
        <f>I30+I31+I33+I34</f>
        <v>1933.6200000000008</v>
      </c>
      <c r="J35" s="239"/>
      <c r="L35" s="1" t="s">
        <v>101</v>
      </c>
    </row>
    <row r="36" spans="1:12" x14ac:dyDescent="0.25">
      <c r="A36" s="148" t="s">
        <v>76</v>
      </c>
      <c r="B36" s="149"/>
      <c r="C36" s="149"/>
      <c r="D36" s="149"/>
      <c r="E36" s="149"/>
      <c r="F36" s="197"/>
      <c r="G36" s="157"/>
      <c r="H36" s="67">
        <f>H30+H32+H34</f>
        <v>1063</v>
      </c>
      <c r="I36" s="65"/>
      <c r="J36" s="239"/>
      <c r="L36" s="1" t="s">
        <v>101</v>
      </c>
    </row>
    <row r="37" spans="1:12" ht="15" customHeight="1" thickBot="1" x14ac:dyDescent="0.3">
      <c r="A37" s="137" t="s">
        <v>77</v>
      </c>
      <c r="B37" s="138"/>
      <c r="C37" s="138"/>
      <c r="D37" s="138"/>
      <c r="E37" s="138"/>
      <c r="F37" s="138"/>
      <c r="G37" s="158"/>
      <c r="H37" s="29"/>
      <c r="I37" s="70">
        <f>H36+I35</f>
        <v>2996.6200000000008</v>
      </c>
      <c r="J37" s="240"/>
      <c r="L37" s="1" t="s">
        <v>101</v>
      </c>
    </row>
    <row r="39" spans="1:12" x14ac:dyDescent="0.25">
      <c r="A39" s="124" t="s">
        <v>93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x14ac:dyDescent="0.25">
      <c r="A40" s="124" t="s">
        <v>20</v>
      </c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x14ac:dyDescent="0.25">
      <c r="A41" s="124" t="s">
        <v>21</v>
      </c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 ht="15.75" thickBot="1" x14ac:dyDescent="0.3"/>
    <row r="43" spans="1:12" ht="63" customHeight="1" thickBot="1" x14ac:dyDescent="0.3">
      <c r="A43" s="129" t="s">
        <v>172</v>
      </c>
      <c r="B43" s="130"/>
      <c r="C43" s="130"/>
      <c r="D43" s="130"/>
      <c r="E43" s="130"/>
      <c r="F43" s="130"/>
      <c r="G43" s="130"/>
      <c r="H43" s="130"/>
      <c r="I43" s="130"/>
      <c r="J43" s="131"/>
      <c r="L43" s="8" t="s">
        <v>100</v>
      </c>
    </row>
    <row r="44" spans="1:12" ht="15.75" thickBot="1" x14ac:dyDescent="0.3">
      <c r="A44" s="132"/>
      <c r="B44" s="132"/>
      <c r="C44" s="132"/>
      <c r="D44" s="132"/>
      <c r="E44" s="132"/>
      <c r="F44" s="132"/>
      <c r="G44" s="132"/>
      <c r="H44" s="132"/>
      <c r="I44" s="132"/>
      <c r="J44" s="132"/>
    </row>
    <row r="45" spans="1:12" x14ac:dyDescent="0.25">
      <c r="A45" s="107" t="s">
        <v>22</v>
      </c>
      <c r="B45" s="108"/>
      <c r="C45" s="108"/>
      <c r="D45" s="108"/>
      <c r="E45" s="108"/>
      <c r="F45" s="108"/>
      <c r="G45" s="108"/>
      <c r="H45" s="108"/>
      <c r="I45" s="108"/>
      <c r="J45" s="109"/>
    </row>
    <row r="46" spans="1:12" x14ac:dyDescent="0.25">
      <c r="A46" s="133" t="s">
        <v>173</v>
      </c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2" ht="72" x14ac:dyDescent="0.25">
      <c r="A47" s="113" t="s">
        <v>23</v>
      </c>
      <c r="B47" s="114"/>
      <c r="C47" s="114"/>
      <c r="D47" s="114"/>
      <c r="E47" s="114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91" t="s">
        <v>29</v>
      </c>
      <c r="B48" s="92"/>
      <c r="C48" s="92"/>
      <c r="D48" s="92"/>
      <c r="E48" s="92"/>
      <c r="F48" s="71">
        <v>960.66</v>
      </c>
      <c r="G48" s="71">
        <v>0</v>
      </c>
      <c r="H48" s="72">
        <v>960.66</v>
      </c>
      <c r="I48" s="71">
        <f>G48+H48</f>
        <v>960.66</v>
      </c>
      <c r="J48" s="73">
        <v>0</v>
      </c>
      <c r="L48" s="1" t="s">
        <v>100</v>
      </c>
    </row>
    <row r="49" spans="1:12" x14ac:dyDescent="0.25">
      <c r="A49" s="91" t="s">
        <v>30</v>
      </c>
      <c r="B49" s="92"/>
      <c r="C49" s="92"/>
      <c r="D49" s="92"/>
      <c r="E49" s="92"/>
      <c r="F49" s="71">
        <v>0</v>
      </c>
      <c r="G49" s="71">
        <v>0</v>
      </c>
      <c r="H49" s="72">
        <v>0</v>
      </c>
      <c r="I49" s="71">
        <f t="shared" ref="I49:I64" si="0">G49+H49</f>
        <v>0</v>
      </c>
      <c r="J49" s="73">
        <v>0</v>
      </c>
      <c r="L49" s="1" t="s">
        <v>100</v>
      </c>
    </row>
    <row r="50" spans="1:12" x14ac:dyDescent="0.25">
      <c r="A50" s="91" t="s">
        <v>31</v>
      </c>
      <c r="B50" s="92"/>
      <c r="C50" s="92"/>
      <c r="D50" s="92"/>
      <c r="E50" s="92"/>
      <c r="F50" s="71">
        <v>0</v>
      </c>
      <c r="G50" s="71">
        <v>0</v>
      </c>
      <c r="H50" s="72">
        <v>0</v>
      </c>
      <c r="I50" s="71">
        <f t="shared" si="0"/>
        <v>0</v>
      </c>
      <c r="J50" s="73">
        <v>0</v>
      </c>
      <c r="L50" s="1" t="s">
        <v>100</v>
      </c>
    </row>
    <row r="51" spans="1:12" x14ac:dyDescent="0.25">
      <c r="A51" s="91" t="s">
        <v>32</v>
      </c>
      <c r="B51" s="92"/>
      <c r="C51" s="92"/>
      <c r="D51" s="92"/>
      <c r="E51" s="92"/>
      <c r="F51" s="71">
        <v>0</v>
      </c>
      <c r="G51" s="71">
        <v>0</v>
      </c>
      <c r="H51" s="72">
        <v>0</v>
      </c>
      <c r="I51" s="71">
        <f t="shared" si="0"/>
        <v>0</v>
      </c>
      <c r="J51" s="73">
        <v>0</v>
      </c>
      <c r="L51" s="1" t="s">
        <v>100</v>
      </c>
    </row>
    <row r="52" spans="1:12" x14ac:dyDescent="0.25">
      <c r="A52" s="91" t="s">
        <v>33</v>
      </c>
      <c r="B52" s="92"/>
      <c r="C52" s="92"/>
      <c r="D52" s="92"/>
      <c r="E52" s="92"/>
      <c r="F52" s="71">
        <v>0</v>
      </c>
      <c r="G52" s="71">
        <v>0</v>
      </c>
      <c r="H52" s="72">
        <v>0</v>
      </c>
      <c r="I52" s="71">
        <f t="shared" si="0"/>
        <v>0</v>
      </c>
      <c r="J52" s="73">
        <v>0</v>
      </c>
      <c r="L52" s="1" t="s">
        <v>100</v>
      </c>
    </row>
    <row r="53" spans="1:12" x14ac:dyDescent="0.25">
      <c r="A53" s="91" t="s">
        <v>34</v>
      </c>
      <c r="B53" s="92"/>
      <c r="C53" s="92"/>
      <c r="D53" s="92"/>
      <c r="E53" s="92"/>
      <c r="F53" s="71">
        <v>0</v>
      </c>
      <c r="G53" s="71">
        <v>0</v>
      </c>
      <c r="H53" s="72">
        <v>0</v>
      </c>
      <c r="I53" s="71">
        <f t="shared" si="0"/>
        <v>0</v>
      </c>
      <c r="J53" s="73">
        <v>0</v>
      </c>
      <c r="L53" s="1" t="s">
        <v>100</v>
      </c>
    </row>
    <row r="54" spans="1:12" x14ac:dyDescent="0.25">
      <c r="A54" s="91" t="s">
        <v>35</v>
      </c>
      <c r="B54" s="92"/>
      <c r="C54" s="92"/>
      <c r="D54" s="92"/>
      <c r="E54" s="92"/>
      <c r="F54" s="71">
        <v>0</v>
      </c>
      <c r="G54" s="71">
        <v>0</v>
      </c>
      <c r="H54" s="72">
        <v>0</v>
      </c>
      <c r="I54" s="71">
        <f t="shared" si="0"/>
        <v>0</v>
      </c>
      <c r="J54" s="73">
        <v>0</v>
      </c>
      <c r="L54" s="1" t="s">
        <v>100</v>
      </c>
    </row>
    <row r="55" spans="1:12" ht="15" customHeight="1" x14ac:dyDescent="0.25">
      <c r="A55" s="93" t="s">
        <v>63</v>
      </c>
      <c r="B55" s="94"/>
      <c r="C55" s="94"/>
      <c r="D55" s="94"/>
      <c r="E55" s="95"/>
      <c r="F55" s="71">
        <v>0</v>
      </c>
      <c r="G55" s="71">
        <v>0</v>
      </c>
      <c r="H55" s="72">
        <v>0</v>
      </c>
      <c r="I55" s="71">
        <f t="shared" si="0"/>
        <v>0</v>
      </c>
      <c r="J55" s="73">
        <v>0</v>
      </c>
      <c r="L55" s="1" t="s">
        <v>100</v>
      </c>
    </row>
    <row r="56" spans="1:12" x14ac:dyDescent="0.25">
      <c r="A56" s="96"/>
      <c r="B56" s="97"/>
      <c r="C56" s="97"/>
      <c r="D56" s="97"/>
      <c r="E56" s="98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9"/>
      <c r="B57" s="100"/>
      <c r="C57" s="100"/>
      <c r="D57" s="100"/>
      <c r="E57" s="101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91" t="s">
        <v>36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37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38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x14ac:dyDescent="0.25">
      <c r="A61" s="91" t="s">
        <v>39</v>
      </c>
      <c r="B61" s="92"/>
      <c r="C61" s="92"/>
      <c r="D61" s="92"/>
      <c r="E61" s="92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1" t="s">
        <v>40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1" t="s">
        <v>41</v>
      </c>
      <c r="B63" s="92"/>
      <c r="C63" s="92"/>
      <c r="D63" s="92"/>
      <c r="E63" s="92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42</v>
      </c>
      <c r="B64" s="92"/>
      <c r="C64" s="92"/>
      <c r="D64" s="92"/>
      <c r="E64" s="92"/>
      <c r="F64" s="71">
        <v>17.3</v>
      </c>
      <c r="G64" s="71">
        <v>0</v>
      </c>
      <c r="H64" s="72">
        <v>17.3</v>
      </c>
      <c r="I64" s="71">
        <f t="shared" si="0"/>
        <v>17.3</v>
      </c>
      <c r="J64" s="73">
        <v>0</v>
      </c>
      <c r="L64" s="1" t="s">
        <v>100</v>
      </c>
    </row>
    <row r="65" spans="1:12" x14ac:dyDescent="0.25">
      <c r="A65" s="91" t="s">
        <v>43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v>0</v>
      </c>
      <c r="J65" s="73">
        <v>0</v>
      </c>
      <c r="L65" s="1" t="s">
        <v>100</v>
      </c>
    </row>
    <row r="66" spans="1:12" ht="15.75" thickBot="1" x14ac:dyDescent="0.3">
      <c r="A66" s="102" t="s">
        <v>44</v>
      </c>
      <c r="B66" s="103"/>
      <c r="C66" s="103"/>
      <c r="D66" s="103"/>
      <c r="E66" s="103"/>
      <c r="F66" s="74">
        <f>I66</f>
        <v>977.95999999999992</v>
      </c>
      <c r="G66" s="74">
        <f t="shared" ref="G66:J66" si="1">SUM(G48:G65)</f>
        <v>0</v>
      </c>
      <c r="H66" s="75">
        <f t="shared" si="1"/>
        <v>977.95999999999992</v>
      </c>
      <c r="I66" s="74">
        <f t="shared" si="1"/>
        <v>977.95999999999992</v>
      </c>
      <c r="J66" s="76">
        <f t="shared" si="1"/>
        <v>0</v>
      </c>
      <c r="L66" s="1" t="s">
        <v>101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7" t="s">
        <v>22</v>
      </c>
      <c r="B68" s="108"/>
      <c r="C68" s="108"/>
      <c r="D68" s="108"/>
      <c r="E68" s="108"/>
      <c r="F68" s="108"/>
      <c r="G68" s="108"/>
      <c r="H68" s="108"/>
      <c r="I68" s="108"/>
      <c r="J68" s="109"/>
    </row>
    <row r="69" spans="1:12" x14ac:dyDescent="0.25">
      <c r="A69" s="133" t="s">
        <v>145</v>
      </c>
      <c r="B69" s="134"/>
      <c r="C69" s="134"/>
      <c r="D69" s="134"/>
      <c r="E69" s="134"/>
      <c r="F69" s="134"/>
      <c r="G69" s="134"/>
      <c r="H69" s="134"/>
      <c r="I69" s="134"/>
      <c r="J69" s="135"/>
    </row>
    <row r="70" spans="1:12" ht="72" x14ac:dyDescent="0.25">
      <c r="A70" s="252" t="s">
        <v>23</v>
      </c>
      <c r="B70" s="253"/>
      <c r="C70" s="253"/>
      <c r="D70" s="253"/>
      <c r="E70" s="253"/>
      <c r="F70" s="83" t="s">
        <v>24</v>
      </c>
      <c r="G70" s="83" t="s">
        <v>160</v>
      </c>
      <c r="H70" s="83" t="s">
        <v>161</v>
      </c>
      <c r="I70" s="83" t="s">
        <v>162</v>
      </c>
      <c r="J70" s="85" t="s">
        <v>28</v>
      </c>
    </row>
    <row r="71" spans="1:12" x14ac:dyDescent="0.25">
      <c r="A71" s="241" t="s">
        <v>29</v>
      </c>
      <c r="B71" s="242"/>
      <c r="C71" s="242"/>
      <c r="D71" s="242"/>
      <c r="E71" s="242"/>
      <c r="F71" s="71">
        <v>1063</v>
      </c>
      <c r="G71" s="71">
        <v>0</v>
      </c>
      <c r="H71" s="72">
        <v>1063</v>
      </c>
      <c r="I71" s="71">
        <f>G71+H71</f>
        <v>1063</v>
      </c>
      <c r="J71" s="73">
        <v>0</v>
      </c>
      <c r="L71" s="1" t="s">
        <v>100</v>
      </c>
    </row>
    <row r="72" spans="1:12" x14ac:dyDescent="0.25">
      <c r="A72" s="241" t="s">
        <v>30</v>
      </c>
      <c r="B72" s="242"/>
      <c r="C72" s="242"/>
      <c r="D72" s="242"/>
      <c r="E72" s="242"/>
      <c r="F72" s="71">
        <v>0</v>
      </c>
      <c r="G72" s="71">
        <v>0</v>
      </c>
      <c r="H72" s="72">
        <v>0</v>
      </c>
      <c r="I72" s="71">
        <f t="shared" ref="I72:I87" si="2">G72+H72</f>
        <v>0</v>
      </c>
      <c r="J72" s="73">
        <v>0</v>
      </c>
      <c r="L72" s="1" t="s">
        <v>100</v>
      </c>
    </row>
    <row r="73" spans="1:12" x14ac:dyDescent="0.25">
      <c r="A73" s="241" t="s">
        <v>31</v>
      </c>
      <c r="B73" s="242"/>
      <c r="C73" s="242"/>
      <c r="D73" s="242"/>
      <c r="E73" s="242"/>
      <c r="F73" s="71">
        <v>0</v>
      </c>
      <c r="G73" s="71">
        <v>0</v>
      </c>
      <c r="H73" s="72">
        <v>0</v>
      </c>
      <c r="I73" s="71">
        <f t="shared" si="2"/>
        <v>0</v>
      </c>
      <c r="J73" s="73">
        <v>0</v>
      </c>
      <c r="L73" s="1" t="s">
        <v>100</v>
      </c>
    </row>
    <row r="74" spans="1:12" x14ac:dyDescent="0.25">
      <c r="A74" s="241" t="s">
        <v>32</v>
      </c>
      <c r="B74" s="242"/>
      <c r="C74" s="242"/>
      <c r="D74" s="242"/>
      <c r="E74" s="242"/>
      <c r="F74" s="71">
        <v>0</v>
      </c>
      <c r="G74" s="71">
        <v>0</v>
      </c>
      <c r="H74" s="72">
        <v>0</v>
      </c>
      <c r="I74" s="71">
        <f t="shared" si="2"/>
        <v>0</v>
      </c>
      <c r="J74" s="73">
        <v>0</v>
      </c>
      <c r="L74" s="1" t="s">
        <v>100</v>
      </c>
    </row>
    <row r="75" spans="1:12" x14ac:dyDescent="0.25">
      <c r="A75" s="241" t="s">
        <v>33</v>
      </c>
      <c r="B75" s="242"/>
      <c r="C75" s="242"/>
      <c r="D75" s="242"/>
      <c r="E75" s="242"/>
      <c r="F75" s="71">
        <v>0</v>
      </c>
      <c r="G75" s="71">
        <v>0</v>
      </c>
      <c r="H75" s="72">
        <v>0</v>
      </c>
      <c r="I75" s="71">
        <f t="shared" si="2"/>
        <v>0</v>
      </c>
      <c r="J75" s="73">
        <v>0</v>
      </c>
      <c r="L75" s="1" t="s">
        <v>100</v>
      </c>
    </row>
    <row r="76" spans="1:12" x14ac:dyDescent="0.25">
      <c r="A76" s="241" t="s">
        <v>34</v>
      </c>
      <c r="B76" s="242"/>
      <c r="C76" s="242"/>
      <c r="D76" s="242"/>
      <c r="E76" s="242"/>
      <c r="F76" s="71">
        <v>0</v>
      </c>
      <c r="G76" s="71">
        <v>0</v>
      </c>
      <c r="H76" s="72">
        <v>0</v>
      </c>
      <c r="I76" s="71">
        <f t="shared" si="2"/>
        <v>0</v>
      </c>
      <c r="J76" s="73">
        <v>0</v>
      </c>
      <c r="L76" s="1" t="s">
        <v>100</v>
      </c>
    </row>
    <row r="77" spans="1:12" x14ac:dyDescent="0.25">
      <c r="A77" s="241" t="s">
        <v>35</v>
      </c>
      <c r="B77" s="242"/>
      <c r="C77" s="242"/>
      <c r="D77" s="242"/>
      <c r="E77" s="242"/>
      <c r="F77" s="71">
        <v>0</v>
      </c>
      <c r="G77" s="71">
        <v>0</v>
      </c>
      <c r="H77" s="72">
        <v>0</v>
      </c>
      <c r="I77" s="71">
        <f t="shared" si="2"/>
        <v>0</v>
      </c>
      <c r="J77" s="73">
        <v>0</v>
      </c>
      <c r="L77" s="1" t="s">
        <v>100</v>
      </c>
    </row>
    <row r="78" spans="1:12" x14ac:dyDescent="0.25">
      <c r="A78" s="243" t="s">
        <v>86</v>
      </c>
      <c r="B78" s="244"/>
      <c r="C78" s="244"/>
      <c r="D78" s="244"/>
      <c r="E78" s="245"/>
      <c r="F78" s="71">
        <v>0</v>
      </c>
      <c r="G78" s="71">
        <v>0</v>
      </c>
      <c r="H78" s="72">
        <v>0</v>
      </c>
      <c r="I78" s="71">
        <f t="shared" si="2"/>
        <v>0</v>
      </c>
      <c r="J78" s="73">
        <v>0</v>
      </c>
      <c r="L78" s="1" t="s">
        <v>100</v>
      </c>
    </row>
    <row r="79" spans="1:12" x14ac:dyDescent="0.25">
      <c r="A79" s="246"/>
      <c r="B79" s="247"/>
      <c r="C79" s="247"/>
      <c r="D79" s="247"/>
      <c r="E79" s="248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249"/>
      <c r="B80" s="250"/>
      <c r="C80" s="250"/>
      <c r="D80" s="250"/>
      <c r="E80" s="251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241" t="s">
        <v>36</v>
      </c>
      <c r="B81" s="242"/>
      <c r="C81" s="242"/>
      <c r="D81" s="242"/>
      <c r="E81" s="24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241" t="s">
        <v>37</v>
      </c>
      <c r="B82" s="242"/>
      <c r="C82" s="242"/>
      <c r="D82" s="242"/>
      <c r="E82" s="24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241" t="s">
        <v>38</v>
      </c>
      <c r="B83" s="242"/>
      <c r="C83" s="242"/>
      <c r="D83" s="242"/>
      <c r="E83" s="24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241" t="s">
        <v>39</v>
      </c>
      <c r="B84" s="242"/>
      <c r="C84" s="242"/>
      <c r="D84" s="242"/>
      <c r="E84" s="242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241" t="s">
        <v>40</v>
      </c>
      <c r="B85" s="242"/>
      <c r="C85" s="242"/>
      <c r="D85" s="242"/>
      <c r="E85" s="242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241" t="s">
        <v>41</v>
      </c>
      <c r="B86" s="242"/>
      <c r="C86" s="242"/>
      <c r="D86" s="242"/>
      <c r="E86" s="242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241" t="s">
        <v>42</v>
      </c>
      <c r="B87" s="242"/>
      <c r="C87" s="242"/>
      <c r="D87" s="242"/>
      <c r="E87" s="24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241" t="s">
        <v>43</v>
      </c>
      <c r="B88" s="242"/>
      <c r="C88" s="242"/>
      <c r="D88" s="242"/>
      <c r="E88" s="242"/>
      <c r="F88" s="71">
        <v>0</v>
      </c>
      <c r="G88" s="71">
        <v>0</v>
      </c>
      <c r="H88" s="72">
        <v>0</v>
      </c>
      <c r="I88" s="71">
        <v>0</v>
      </c>
      <c r="J88" s="73">
        <v>0</v>
      </c>
      <c r="L88" s="1" t="s">
        <v>100</v>
      </c>
    </row>
    <row r="89" spans="1:12" ht="15.75" thickBot="1" x14ac:dyDescent="0.3">
      <c r="A89" s="254" t="s">
        <v>44</v>
      </c>
      <c r="B89" s="255"/>
      <c r="C89" s="255"/>
      <c r="D89" s="255"/>
      <c r="E89" s="255"/>
      <c r="F89" s="74">
        <f>I89</f>
        <v>1063</v>
      </c>
      <c r="G89" s="74">
        <f t="shared" ref="G89:J89" si="3">SUM(G71:G88)</f>
        <v>0</v>
      </c>
      <c r="H89" s="75">
        <f t="shared" si="3"/>
        <v>1063</v>
      </c>
      <c r="I89" s="74">
        <f t="shared" si="3"/>
        <v>1063</v>
      </c>
      <c r="J89" s="76">
        <f t="shared" si="3"/>
        <v>0</v>
      </c>
      <c r="L89" s="1" t="s">
        <v>102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4" t="s">
        <v>45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spans="1:12" x14ac:dyDescent="0.25">
      <c r="A92" s="124" t="s">
        <v>46</v>
      </c>
      <c r="B92" s="124"/>
      <c r="C92" s="124"/>
      <c r="D92" s="124"/>
      <c r="E92" s="124"/>
      <c r="F92" s="124"/>
      <c r="G92" s="124"/>
      <c r="H92" s="124"/>
      <c r="I92" s="124"/>
      <c r="J92" s="124"/>
    </row>
    <row r="93" spans="1:12" x14ac:dyDescent="0.25">
      <c r="A93" s="124" t="s">
        <v>47</v>
      </c>
      <c r="B93" s="124"/>
      <c r="C93" s="124"/>
      <c r="D93" s="124"/>
      <c r="E93" s="124"/>
      <c r="F93" s="124"/>
      <c r="G93" s="124"/>
      <c r="H93" s="124"/>
      <c r="I93" s="124"/>
      <c r="J93" s="124"/>
    </row>
    <row r="94" spans="1:12" x14ac:dyDescent="0.25">
      <c r="A94" s="124" t="s">
        <v>48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21" customHeight="1" x14ac:dyDescent="0.25">
      <c r="A95" s="125" t="s">
        <v>49</v>
      </c>
      <c r="B95" s="126"/>
      <c r="C95" s="126"/>
      <c r="D95" s="126"/>
      <c r="E95" s="126"/>
      <c r="F95" s="126"/>
      <c r="G95" s="126"/>
      <c r="H95" s="126"/>
      <c r="I95" s="126"/>
      <c r="J95" s="126"/>
    </row>
    <row r="96" spans="1:12" ht="41.1" customHeight="1" x14ac:dyDescent="0.25">
      <c r="A96" s="127" t="s">
        <v>50</v>
      </c>
      <c r="B96" s="127"/>
      <c r="C96" s="127"/>
      <c r="D96" s="127"/>
      <c r="E96" s="127"/>
      <c r="F96" s="127"/>
      <c r="G96" s="127"/>
      <c r="H96" s="127"/>
      <c r="I96" s="127"/>
      <c r="J96" s="127"/>
    </row>
    <row r="97" spans="1:12" ht="15.75" thickBot="1" x14ac:dyDescent="0.3">
      <c r="A97" s="128" t="s">
        <v>51</v>
      </c>
      <c r="B97" s="128"/>
      <c r="C97" s="128"/>
      <c r="D97" s="128"/>
      <c r="E97" s="128"/>
      <c r="F97" s="128"/>
      <c r="G97" s="128"/>
      <c r="H97" s="128"/>
      <c r="I97" s="128"/>
      <c r="J97" s="128"/>
    </row>
    <row r="98" spans="1:12" ht="15.75" thickBot="1" x14ac:dyDescent="0.3">
      <c r="A98" s="119" t="s">
        <v>52</v>
      </c>
      <c r="B98" s="120"/>
      <c r="C98" s="120"/>
      <c r="D98" s="120"/>
      <c r="E98" s="120"/>
      <c r="F98" s="120"/>
      <c r="G98" s="120"/>
      <c r="H98" s="120"/>
      <c r="I98" s="120"/>
      <c r="J98" s="121"/>
    </row>
    <row r="99" spans="1:12" x14ac:dyDescent="0.25">
      <c r="A99" s="122" t="s">
        <v>68</v>
      </c>
      <c r="B99" s="123"/>
      <c r="C99" s="123"/>
      <c r="D99" s="123"/>
      <c r="E99" s="123"/>
      <c r="F99" s="123"/>
      <c r="G99" s="123"/>
      <c r="H99" s="123"/>
      <c r="I99" s="270"/>
      <c r="J99" s="58">
        <f>I37</f>
        <v>2996.6200000000008</v>
      </c>
      <c r="L99" s="1" t="s">
        <v>102</v>
      </c>
    </row>
    <row r="100" spans="1:12" ht="15.75" customHeight="1" x14ac:dyDescent="0.25">
      <c r="A100" s="91" t="s">
        <v>69</v>
      </c>
      <c r="B100" s="92"/>
      <c r="C100" s="92"/>
      <c r="D100" s="92"/>
      <c r="E100" s="92"/>
      <c r="F100" s="92"/>
      <c r="G100" s="92"/>
      <c r="H100" s="92"/>
      <c r="I100" s="271"/>
      <c r="J100" s="59">
        <f>F66+F89</f>
        <v>2040.96</v>
      </c>
      <c r="L100" s="1" t="s">
        <v>102</v>
      </c>
    </row>
    <row r="101" spans="1:12" ht="15.75" customHeight="1" x14ac:dyDescent="0.25">
      <c r="A101" s="91" t="s">
        <v>67</v>
      </c>
      <c r="B101" s="92"/>
      <c r="C101" s="92"/>
      <c r="D101" s="92"/>
      <c r="E101" s="92"/>
      <c r="F101" s="92"/>
      <c r="G101" s="92"/>
      <c r="H101" s="92"/>
      <c r="I101" s="271"/>
      <c r="J101" s="59">
        <f>H36-H89</f>
        <v>0</v>
      </c>
      <c r="L101" s="1" t="s">
        <v>102</v>
      </c>
    </row>
    <row r="102" spans="1:12" ht="15.75" customHeight="1" x14ac:dyDescent="0.25">
      <c r="A102" s="91" t="s">
        <v>84</v>
      </c>
      <c r="B102" s="92"/>
      <c r="C102" s="92"/>
      <c r="D102" s="92"/>
      <c r="E102" s="92"/>
      <c r="F102" s="92"/>
      <c r="G102" s="92"/>
      <c r="H102" s="92"/>
      <c r="I102" s="271"/>
      <c r="J102" s="59">
        <f>I35-H66-J103</f>
        <v>955.66000000000088</v>
      </c>
      <c r="L102" s="1" t="s">
        <v>102</v>
      </c>
    </row>
    <row r="103" spans="1:12" ht="15.75" customHeight="1" x14ac:dyDescent="0.25">
      <c r="A103" s="91" t="s">
        <v>70</v>
      </c>
      <c r="B103" s="92"/>
      <c r="C103" s="92"/>
      <c r="D103" s="92"/>
      <c r="E103" s="92"/>
      <c r="F103" s="92"/>
      <c r="G103" s="92"/>
      <c r="H103" s="92"/>
      <c r="I103" s="271"/>
      <c r="J103" s="59">
        <v>0</v>
      </c>
      <c r="L103" s="1" t="s">
        <v>100</v>
      </c>
    </row>
    <row r="104" spans="1:12" ht="15.75" customHeight="1" x14ac:dyDescent="0.25">
      <c r="A104" s="91" t="s">
        <v>78</v>
      </c>
      <c r="B104" s="92"/>
      <c r="C104" s="92"/>
      <c r="D104" s="92"/>
      <c r="E104" s="92"/>
      <c r="F104" s="92"/>
      <c r="G104" s="92"/>
      <c r="H104" s="92"/>
      <c r="I104" s="271"/>
      <c r="J104" s="59">
        <f>H36-I89</f>
        <v>0</v>
      </c>
      <c r="L104" s="1" t="s">
        <v>102</v>
      </c>
    </row>
    <row r="105" spans="1:12" ht="15.75" customHeight="1" x14ac:dyDescent="0.25">
      <c r="A105" s="115" t="s">
        <v>79</v>
      </c>
      <c r="B105" s="116"/>
      <c r="C105" s="116"/>
      <c r="D105" s="116"/>
      <c r="E105" s="116"/>
      <c r="F105" s="116"/>
      <c r="G105" s="116"/>
      <c r="H105" s="116"/>
      <c r="I105" s="271"/>
      <c r="J105" s="60">
        <f>I35-H66</f>
        <v>955.66000000000088</v>
      </c>
      <c r="L105" s="1" t="s">
        <v>102</v>
      </c>
    </row>
    <row r="106" spans="1:12" ht="15.75" customHeight="1" thickBot="1" x14ac:dyDescent="0.3">
      <c r="A106" s="115" t="s">
        <v>80</v>
      </c>
      <c r="B106" s="116"/>
      <c r="C106" s="116"/>
      <c r="D106" s="116"/>
      <c r="E106" s="116"/>
      <c r="F106" s="116"/>
      <c r="G106" s="116"/>
      <c r="H106" s="116"/>
      <c r="I106" s="272"/>
      <c r="J106" s="61">
        <f>J104+J103</f>
        <v>0</v>
      </c>
      <c r="L106" s="1" t="s">
        <v>102</v>
      </c>
    </row>
    <row r="107" spans="1:12" ht="66" customHeight="1" x14ac:dyDescent="0.25">
      <c r="A107" s="117" t="s">
        <v>53</v>
      </c>
      <c r="B107" s="117"/>
      <c r="C107" s="117"/>
      <c r="D107" s="117"/>
      <c r="E107" s="117"/>
      <c r="F107" s="117"/>
      <c r="G107" s="117"/>
      <c r="H107" s="117"/>
      <c r="I107" s="117"/>
      <c r="J107" s="117"/>
    </row>
    <row r="108" spans="1:12" ht="15.75" x14ac:dyDescent="0.25">
      <c r="A108" s="256" t="s">
        <v>174</v>
      </c>
      <c r="B108" s="256"/>
      <c r="C108" s="256"/>
      <c r="D108" s="256"/>
      <c r="E108" s="256"/>
      <c r="F108" s="256"/>
      <c r="G108" s="256"/>
      <c r="H108" s="256"/>
      <c r="I108" s="256"/>
      <c r="J108" s="256"/>
      <c r="L108" s="1" t="s">
        <v>100</v>
      </c>
    </row>
    <row r="109" spans="1:12" x14ac:dyDescent="0.25">
      <c r="A109" s="14" t="s">
        <v>62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5" t="s">
        <v>60</v>
      </c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1:10" ht="15.75" x14ac:dyDescent="0.25">
      <c r="A113" s="106" t="str">
        <f>E7</f>
        <v>ANTÔNIO ROBERTO ARGERI</v>
      </c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1:10" ht="15.75" x14ac:dyDescent="0.25">
      <c r="A114" s="106" t="s">
        <v>61</v>
      </c>
      <c r="B114" s="106"/>
      <c r="C114" s="106"/>
      <c r="D114" s="106"/>
      <c r="E114" s="106"/>
      <c r="F114" s="106"/>
      <c r="G114" s="106"/>
      <c r="H114" s="106"/>
      <c r="I114" s="106"/>
      <c r="J114" s="106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10" workbookViewId="0">
      <selection activeCell="G20" sqref="G20:H20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6" t="s">
        <v>56</v>
      </c>
      <c r="B1" s="177"/>
      <c r="C1" s="177"/>
      <c r="D1" s="177"/>
      <c r="E1" s="177"/>
      <c r="F1" s="177"/>
      <c r="G1" s="177"/>
      <c r="H1" s="177"/>
      <c r="I1" s="177"/>
      <c r="J1" s="178"/>
      <c r="L1" s="196" t="s">
        <v>99</v>
      </c>
      <c r="M1" s="196"/>
      <c r="N1" s="196"/>
      <c r="O1" s="19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9" t="s">
        <v>0</v>
      </c>
      <c r="B3" s="180"/>
      <c r="C3" s="180"/>
      <c r="D3" s="180"/>
      <c r="E3" s="181" t="s">
        <v>55</v>
      </c>
      <c r="F3" s="181"/>
      <c r="G3" s="181"/>
      <c r="H3" s="181"/>
      <c r="I3" s="181"/>
      <c r="J3" s="182"/>
    </row>
    <row r="4" spans="1:15" s="8" customFormat="1" ht="42" customHeight="1" x14ac:dyDescent="0.25">
      <c r="A4" s="183" t="s">
        <v>1</v>
      </c>
      <c r="B4" s="184"/>
      <c r="C4" s="184"/>
      <c r="D4" s="184"/>
      <c r="E4" s="185" t="s">
        <v>120</v>
      </c>
      <c r="F4" s="185"/>
      <c r="G4" s="185"/>
      <c r="H4" s="185"/>
      <c r="I4" s="185"/>
      <c r="J4" s="186"/>
      <c r="L4" s="8" t="s">
        <v>100</v>
      </c>
    </row>
    <row r="5" spans="1:15" s="8" customFormat="1" ht="21" customHeight="1" x14ac:dyDescent="0.25">
      <c r="A5" s="183" t="s">
        <v>2</v>
      </c>
      <c r="B5" s="184"/>
      <c r="C5" s="184"/>
      <c r="D5" s="184"/>
      <c r="E5" s="187" t="s">
        <v>116</v>
      </c>
      <c r="F5" s="187"/>
      <c r="G5" s="187"/>
      <c r="H5" s="187"/>
      <c r="I5" s="187"/>
      <c r="J5" s="188"/>
      <c r="L5" s="8" t="s">
        <v>100</v>
      </c>
    </row>
    <row r="6" spans="1:15" s="8" customFormat="1" ht="33.6" customHeight="1" x14ac:dyDescent="0.25">
      <c r="A6" s="183" t="s">
        <v>90</v>
      </c>
      <c r="B6" s="184"/>
      <c r="C6" s="184"/>
      <c r="D6" s="184"/>
      <c r="E6" s="185" t="s">
        <v>122</v>
      </c>
      <c r="F6" s="185"/>
      <c r="G6" s="185"/>
      <c r="H6" s="185"/>
      <c r="I6" s="185"/>
      <c r="J6" s="186"/>
      <c r="L6" s="8" t="s">
        <v>100</v>
      </c>
    </row>
    <row r="7" spans="1:15" s="8" customFormat="1" ht="21" customHeight="1" x14ac:dyDescent="0.25">
      <c r="A7" s="183" t="s">
        <v>3</v>
      </c>
      <c r="B7" s="184"/>
      <c r="C7" s="184"/>
      <c r="D7" s="184"/>
      <c r="E7" s="187" t="s">
        <v>143</v>
      </c>
      <c r="F7" s="187"/>
      <c r="G7" s="187"/>
      <c r="H7" s="187"/>
      <c r="I7" s="187"/>
      <c r="J7" s="188"/>
      <c r="L7" s="8" t="s">
        <v>100</v>
      </c>
    </row>
    <row r="8" spans="1:15" s="8" customFormat="1" x14ac:dyDescent="0.25">
      <c r="A8" s="183" t="s">
        <v>4</v>
      </c>
      <c r="B8" s="184"/>
      <c r="C8" s="184"/>
      <c r="D8" s="184"/>
      <c r="E8" s="187" t="s">
        <v>147</v>
      </c>
      <c r="F8" s="187"/>
      <c r="G8" s="187"/>
      <c r="H8" s="187"/>
      <c r="I8" s="187"/>
      <c r="J8" s="188"/>
      <c r="L8" s="8" t="s">
        <v>100</v>
      </c>
    </row>
    <row r="9" spans="1:15" s="8" customFormat="1" ht="68.25" customHeight="1" x14ac:dyDescent="0.25">
      <c r="A9" s="183" t="s">
        <v>5</v>
      </c>
      <c r="B9" s="184"/>
      <c r="C9" s="184"/>
      <c r="D9" s="184"/>
      <c r="E9" s="185" t="s">
        <v>117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6</v>
      </c>
      <c r="B10" s="184"/>
      <c r="C10" s="184"/>
      <c r="D10" s="184"/>
      <c r="E10" s="187" t="s">
        <v>110</v>
      </c>
      <c r="F10" s="187"/>
      <c r="G10" s="187"/>
      <c r="H10" s="187"/>
      <c r="I10" s="187"/>
      <c r="J10" s="188"/>
      <c r="L10" s="8" t="s">
        <v>100</v>
      </c>
    </row>
    <row r="11" spans="1:15" s="8" customFormat="1" ht="21" customHeight="1" thickBot="1" x14ac:dyDescent="0.3">
      <c r="A11" s="192" t="s">
        <v>7</v>
      </c>
      <c r="B11" s="193"/>
      <c r="C11" s="193"/>
      <c r="D11" s="193"/>
      <c r="E11" s="194" t="s">
        <v>130</v>
      </c>
      <c r="F11" s="194"/>
      <c r="G11" s="194"/>
      <c r="H11" s="194"/>
      <c r="I11" s="194"/>
      <c r="J11" s="195"/>
      <c r="L11" s="8" t="s">
        <v>100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9" t="s">
        <v>8</v>
      </c>
      <c r="B13" s="190"/>
      <c r="C13" s="190"/>
      <c r="D13" s="38" t="s">
        <v>57</v>
      </c>
      <c r="E13" s="190" t="s">
        <v>9</v>
      </c>
      <c r="F13" s="190"/>
      <c r="G13" s="190" t="s">
        <v>10</v>
      </c>
      <c r="H13" s="190"/>
      <c r="I13" s="190" t="s">
        <v>11</v>
      </c>
      <c r="J13" s="191"/>
    </row>
    <row r="14" spans="1:15" x14ac:dyDescent="0.25">
      <c r="A14" s="200" t="s">
        <v>59</v>
      </c>
      <c r="B14" s="201"/>
      <c r="C14" s="201"/>
      <c r="D14" s="57" t="s">
        <v>118</v>
      </c>
      <c r="E14" s="202">
        <v>45289</v>
      </c>
      <c r="F14" s="202"/>
      <c r="G14" s="202" t="s">
        <v>119</v>
      </c>
      <c r="H14" s="203"/>
      <c r="I14" s="204">
        <v>11675.52</v>
      </c>
      <c r="J14" s="205"/>
      <c r="L14" s="1" t="s">
        <v>100</v>
      </c>
      <c r="M14" s="33"/>
    </row>
    <row r="15" spans="1:15" x14ac:dyDescent="0.25">
      <c r="A15" s="200" t="s">
        <v>12</v>
      </c>
      <c r="B15" s="201"/>
      <c r="C15" s="201"/>
      <c r="D15" s="15"/>
      <c r="E15" s="209"/>
      <c r="F15" s="210"/>
      <c r="G15" s="210"/>
      <c r="H15" s="210"/>
      <c r="I15" s="174"/>
      <c r="J15" s="175"/>
      <c r="L15" s="1" t="s">
        <v>100</v>
      </c>
      <c r="M15" s="34"/>
    </row>
    <row r="16" spans="1:15" ht="15.75" thickBot="1" x14ac:dyDescent="0.3">
      <c r="A16" s="165" t="s">
        <v>12</v>
      </c>
      <c r="B16" s="166"/>
      <c r="C16" s="166"/>
      <c r="D16" s="13"/>
      <c r="E16" s="167"/>
      <c r="F16" s="167"/>
      <c r="G16" s="167"/>
      <c r="H16" s="167"/>
      <c r="I16" s="167"/>
      <c r="J16" s="168"/>
      <c r="L16" s="1" t="s">
        <v>100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7" t="s">
        <v>13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6" ht="37.5" customHeight="1" x14ac:dyDescent="0.25">
      <c r="A19" s="206" t="s">
        <v>14</v>
      </c>
      <c r="B19" s="207"/>
      <c r="C19" s="207" t="s">
        <v>15</v>
      </c>
      <c r="D19" s="207"/>
      <c r="E19" s="207" t="s">
        <v>16</v>
      </c>
      <c r="F19" s="207"/>
      <c r="G19" s="207" t="s">
        <v>17</v>
      </c>
      <c r="H19" s="207"/>
      <c r="I19" s="207" t="s">
        <v>18</v>
      </c>
      <c r="J19" s="208"/>
      <c r="M19" s="54"/>
      <c r="N19" s="54"/>
      <c r="O19" s="54"/>
      <c r="P19" s="54"/>
    </row>
    <row r="20" spans="1:16" ht="18.600000000000001" customHeight="1" x14ac:dyDescent="0.25">
      <c r="A20" s="169">
        <v>45601</v>
      </c>
      <c r="B20" s="170"/>
      <c r="C20" s="306">
        <v>972.96</v>
      </c>
      <c r="D20" s="307"/>
      <c r="E20" s="173">
        <v>45602</v>
      </c>
      <c r="F20" s="170"/>
      <c r="G20" s="274">
        <v>553345000015554</v>
      </c>
      <c r="H20" s="170"/>
      <c r="I20" s="144">
        <v>972.96</v>
      </c>
      <c r="J20" s="145"/>
      <c r="L20" s="1" t="s">
        <v>100</v>
      </c>
      <c r="M20" s="54"/>
      <c r="N20" s="54"/>
      <c r="O20" s="54"/>
      <c r="P20" s="54"/>
    </row>
    <row r="21" spans="1:16" x14ac:dyDescent="0.25">
      <c r="A21" s="162"/>
      <c r="B21" s="163"/>
      <c r="C21" s="143"/>
      <c r="D21" s="140"/>
      <c r="E21" s="164"/>
      <c r="F21" s="163"/>
      <c r="G21" s="143"/>
      <c r="H21" s="140"/>
      <c r="I21" s="144">
        <v>0</v>
      </c>
      <c r="J21" s="145"/>
      <c r="L21" s="1" t="s">
        <v>100</v>
      </c>
      <c r="M21" s="54"/>
      <c r="N21" s="54"/>
      <c r="O21" s="54"/>
      <c r="P21" s="54"/>
    </row>
    <row r="22" spans="1:16" x14ac:dyDescent="0.25">
      <c r="A22" s="162"/>
      <c r="B22" s="163"/>
      <c r="C22" s="143"/>
      <c r="D22" s="140"/>
      <c r="E22" s="164"/>
      <c r="F22" s="163"/>
      <c r="G22" s="143"/>
      <c r="H22" s="140"/>
      <c r="I22" s="144">
        <v>0</v>
      </c>
      <c r="J22" s="145"/>
      <c r="L22" s="1" t="s">
        <v>100</v>
      </c>
    </row>
    <row r="23" spans="1:16" x14ac:dyDescent="0.25">
      <c r="A23" s="162"/>
      <c r="B23" s="163"/>
      <c r="C23" s="143"/>
      <c r="D23" s="140"/>
      <c r="E23" s="164"/>
      <c r="F23" s="163"/>
      <c r="G23" s="143"/>
      <c r="H23" s="140"/>
      <c r="I23" s="144">
        <v>0</v>
      </c>
      <c r="J23" s="145"/>
      <c r="L23" s="1" t="s">
        <v>100</v>
      </c>
    </row>
    <row r="24" spans="1:16" x14ac:dyDescent="0.25">
      <c r="A24" s="162"/>
      <c r="B24" s="163"/>
      <c r="C24" s="143"/>
      <c r="D24" s="140"/>
      <c r="E24" s="164"/>
      <c r="F24" s="163"/>
      <c r="G24" s="143"/>
      <c r="H24" s="140"/>
      <c r="I24" s="144">
        <v>0</v>
      </c>
      <c r="J24" s="145"/>
      <c r="L24" s="1" t="s">
        <v>100</v>
      </c>
    </row>
    <row r="25" spans="1:16" x14ac:dyDescent="0.25">
      <c r="A25" s="139"/>
      <c r="B25" s="140"/>
      <c r="C25" s="141"/>
      <c r="D25" s="142"/>
      <c r="E25" s="143"/>
      <c r="F25" s="140"/>
      <c r="G25" s="143"/>
      <c r="H25" s="140"/>
      <c r="I25" s="144">
        <v>0</v>
      </c>
      <c r="J25" s="145"/>
      <c r="L25" s="1" t="s">
        <v>100</v>
      </c>
    </row>
    <row r="26" spans="1:16" x14ac:dyDescent="0.25">
      <c r="A26" s="139"/>
      <c r="B26" s="140"/>
      <c r="C26" s="141"/>
      <c r="D26" s="142"/>
      <c r="E26" s="143"/>
      <c r="F26" s="140"/>
      <c r="G26" s="143"/>
      <c r="H26" s="140"/>
      <c r="I26" s="144">
        <v>0</v>
      </c>
      <c r="J26" s="145"/>
      <c r="L26" s="1" t="s">
        <v>100</v>
      </c>
    </row>
    <row r="27" spans="1:16" x14ac:dyDescent="0.25">
      <c r="A27" s="139"/>
      <c r="B27" s="140"/>
      <c r="C27" s="141"/>
      <c r="D27" s="142"/>
      <c r="E27" s="143"/>
      <c r="F27" s="140"/>
      <c r="G27" s="143"/>
      <c r="H27" s="140"/>
      <c r="I27" s="144">
        <v>0</v>
      </c>
      <c r="J27" s="145"/>
      <c r="L27" s="1" t="s">
        <v>100</v>
      </c>
    </row>
    <row r="28" spans="1:16" x14ac:dyDescent="0.25">
      <c r="A28" s="139"/>
      <c r="B28" s="140"/>
      <c r="C28" s="141"/>
      <c r="D28" s="142"/>
      <c r="E28" s="143"/>
      <c r="F28" s="140"/>
      <c r="G28" s="143"/>
      <c r="H28" s="140"/>
      <c r="I28" s="144">
        <v>0</v>
      </c>
      <c r="J28" s="145"/>
      <c r="L28" s="1" t="s">
        <v>100</v>
      </c>
    </row>
    <row r="29" spans="1:16" ht="15" customHeight="1" thickBot="1" x14ac:dyDescent="0.3">
      <c r="A29" s="153" t="s">
        <v>54</v>
      </c>
      <c r="B29" s="154"/>
      <c r="C29" s="154"/>
      <c r="D29" s="154"/>
      <c r="E29" s="154"/>
      <c r="F29" s="155"/>
      <c r="G29" s="150" t="s">
        <v>58</v>
      </c>
      <c r="H29" s="150"/>
      <c r="I29" s="151" t="s">
        <v>133</v>
      </c>
      <c r="J29" s="152"/>
    </row>
    <row r="30" spans="1:16" x14ac:dyDescent="0.25">
      <c r="A30" s="146" t="s">
        <v>71</v>
      </c>
      <c r="B30" s="147"/>
      <c r="C30" s="147"/>
      <c r="D30" s="147"/>
      <c r="E30" s="147"/>
      <c r="F30" s="147"/>
      <c r="G30" s="156"/>
      <c r="H30" s="63">
        <f>'OUT 24'!J104</f>
        <v>0</v>
      </c>
      <c r="I30" s="64">
        <f>'OUT 24'!J105</f>
        <v>955.66000000000088</v>
      </c>
      <c r="J30" s="159"/>
      <c r="L30" s="1" t="s">
        <v>101</v>
      </c>
    </row>
    <row r="31" spans="1:16" x14ac:dyDescent="0.25">
      <c r="A31" s="148" t="s">
        <v>72</v>
      </c>
      <c r="B31" s="149"/>
      <c r="C31" s="149"/>
      <c r="D31" s="149"/>
      <c r="E31" s="149"/>
      <c r="F31" s="149"/>
      <c r="G31" s="157"/>
      <c r="H31" s="65"/>
      <c r="I31" s="66">
        <f>I20+I21+I22+I23+I24+I25+I26+I27+I28</f>
        <v>972.96</v>
      </c>
      <c r="J31" s="159"/>
      <c r="L31" s="1" t="s">
        <v>101</v>
      </c>
    </row>
    <row r="32" spans="1:16" x14ac:dyDescent="0.25">
      <c r="A32" s="161" t="s">
        <v>73</v>
      </c>
      <c r="B32" s="149"/>
      <c r="C32" s="149"/>
      <c r="D32" s="149"/>
      <c r="E32" s="149"/>
      <c r="F32" s="149"/>
      <c r="G32" s="157"/>
      <c r="H32" s="67">
        <v>0</v>
      </c>
      <c r="I32" s="68"/>
      <c r="J32" s="159"/>
      <c r="L32" s="1" t="s">
        <v>100</v>
      </c>
    </row>
    <row r="33" spans="1:12" x14ac:dyDescent="0.25">
      <c r="A33" s="148" t="s">
        <v>74</v>
      </c>
      <c r="B33" s="149"/>
      <c r="C33" s="149"/>
      <c r="D33" s="149"/>
      <c r="E33" s="149"/>
      <c r="F33" s="149"/>
      <c r="G33" s="157"/>
      <c r="H33" s="65"/>
      <c r="I33" s="66">
        <v>0</v>
      </c>
      <c r="J33" s="159"/>
      <c r="L33" s="1" t="s">
        <v>100</v>
      </c>
    </row>
    <row r="34" spans="1:12" ht="24" customHeight="1" x14ac:dyDescent="0.25">
      <c r="A34" s="148" t="s">
        <v>92</v>
      </c>
      <c r="B34" s="149"/>
      <c r="C34" s="149"/>
      <c r="D34" s="149"/>
      <c r="E34" s="149"/>
      <c r="F34" s="149"/>
      <c r="G34" s="157"/>
      <c r="H34" s="67">
        <v>0</v>
      </c>
      <c r="I34" s="66">
        <v>0</v>
      </c>
      <c r="J34" s="159"/>
      <c r="L34" s="1" t="s">
        <v>100</v>
      </c>
    </row>
    <row r="35" spans="1:12" x14ac:dyDescent="0.25">
      <c r="A35" s="148" t="s">
        <v>75</v>
      </c>
      <c r="B35" s="149"/>
      <c r="C35" s="149"/>
      <c r="D35" s="149"/>
      <c r="E35" s="149"/>
      <c r="F35" s="197"/>
      <c r="G35" s="157"/>
      <c r="H35" s="65"/>
      <c r="I35" s="66">
        <f>I30+I31+I33+I34</f>
        <v>1928.6200000000008</v>
      </c>
      <c r="J35" s="159"/>
      <c r="L35" s="1" t="s">
        <v>101</v>
      </c>
    </row>
    <row r="36" spans="1:12" x14ac:dyDescent="0.25">
      <c r="A36" s="148" t="s">
        <v>76</v>
      </c>
      <c r="B36" s="149"/>
      <c r="C36" s="149"/>
      <c r="D36" s="149"/>
      <c r="E36" s="149"/>
      <c r="F36" s="197"/>
      <c r="G36" s="157"/>
      <c r="H36" s="67">
        <f>H30+H32+H34</f>
        <v>0</v>
      </c>
      <c r="I36" s="65"/>
      <c r="J36" s="159"/>
      <c r="L36" s="1" t="s">
        <v>101</v>
      </c>
    </row>
    <row r="37" spans="1:12" ht="15" customHeight="1" thickBot="1" x14ac:dyDescent="0.3">
      <c r="A37" s="137" t="s">
        <v>77</v>
      </c>
      <c r="B37" s="138"/>
      <c r="C37" s="138"/>
      <c r="D37" s="138"/>
      <c r="E37" s="138"/>
      <c r="F37" s="138"/>
      <c r="G37" s="158"/>
      <c r="H37" s="69"/>
      <c r="I37" s="70">
        <f>H36+I35</f>
        <v>1928.6200000000008</v>
      </c>
      <c r="J37" s="160"/>
      <c r="L37" s="1" t="s">
        <v>101</v>
      </c>
    </row>
    <row r="39" spans="1:12" x14ac:dyDescent="0.25">
      <c r="A39" s="124" t="s">
        <v>93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x14ac:dyDescent="0.25">
      <c r="A40" s="124" t="s">
        <v>20</v>
      </c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x14ac:dyDescent="0.25">
      <c r="A41" s="124" t="s">
        <v>21</v>
      </c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 ht="15.75" thickBot="1" x14ac:dyDescent="0.3"/>
    <row r="43" spans="1:12" ht="63" customHeight="1" thickBot="1" x14ac:dyDescent="0.3">
      <c r="A43" s="263" t="s">
        <v>175</v>
      </c>
      <c r="B43" s="308"/>
      <c r="C43" s="308"/>
      <c r="D43" s="308"/>
      <c r="E43" s="308"/>
      <c r="F43" s="308"/>
      <c r="G43" s="308"/>
      <c r="H43" s="308"/>
      <c r="I43" s="308"/>
      <c r="J43" s="309"/>
      <c r="L43" s="8" t="s">
        <v>100</v>
      </c>
    </row>
    <row r="44" spans="1:12" ht="15.75" thickBot="1" x14ac:dyDescent="0.3">
      <c r="A44" s="132"/>
      <c r="B44" s="132"/>
      <c r="C44" s="132"/>
      <c r="D44" s="132"/>
      <c r="E44" s="132"/>
      <c r="F44" s="132"/>
      <c r="G44" s="132"/>
      <c r="H44" s="132"/>
      <c r="I44" s="132"/>
      <c r="J44" s="132"/>
    </row>
    <row r="45" spans="1:12" x14ac:dyDescent="0.25">
      <c r="A45" s="107" t="s">
        <v>22</v>
      </c>
      <c r="B45" s="108"/>
      <c r="C45" s="108"/>
      <c r="D45" s="108"/>
      <c r="E45" s="108"/>
      <c r="F45" s="108"/>
      <c r="G45" s="108"/>
      <c r="H45" s="108"/>
      <c r="I45" s="108"/>
      <c r="J45" s="109"/>
    </row>
    <row r="46" spans="1:12" x14ac:dyDescent="0.25">
      <c r="A46" s="133" t="s">
        <v>142</v>
      </c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2" ht="72" x14ac:dyDescent="0.25">
      <c r="A47" s="113" t="s">
        <v>23</v>
      </c>
      <c r="B47" s="114"/>
      <c r="C47" s="114"/>
      <c r="D47" s="114"/>
      <c r="E47" s="114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91" t="s">
        <v>29</v>
      </c>
      <c r="B48" s="92"/>
      <c r="C48" s="92"/>
      <c r="D48" s="92"/>
      <c r="E48" s="92"/>
      <c r="F48" s="71">
        <v>955.66</v>
      </c>
      <c r="G48" s="71">
        <v>0</v>
      </c>
      <c r="H48" s="72">
        <v>955.66</v>
      </c>
      <c r="I48" s="71">
        <f>G48+H48</f>
        <v>955.66</v>
      </c>
      <c r="J48" s="73">
        <v>0</v>
      </c>
      <c r="L48" s="1" t="s">
        <v>100</v>
      </c>
    </row>
    <row r="49" spans="1:12" x14ac:dyDescent="0.25">
      <c r="A49" s="91" t="s">
        <v>30</v>
      </c>
      <c r="B49" s="92"/>
      <c r="C49" s="92"/>
      <c r="D49" s="92"/>
      <c r="E49" s="92"/>
      <c r="F49" s="71">
        <v>0</v>
      </c>
      <c r="G49" s="71">
        <v>0</v>
      </c>
      <c r="H49" s="72">
        <v>0</v>
      </c>
      <c r="I49" s="71">
        <f t="shared" ref="I49:I64" si="0">G49+H49</f>
        <v>0</v>
      </c>
      <c r="J49" s="73">
        <v>0</v>
      </c>
      <c r="L49" s="1" t="s">
        <v>100</v>
      </c>
    </row>
    <row r="50" spans="1:12" x14ac:dyDescent="0.25">
      <c r="A50" s="91" t="s">
        <v>31</v>
      </c>
      <c r="B50" s="92"/>
      <c r="C50" s="92"/>
      <c r="D50" s="92"/>
      <c r="E50" s="92"/>
      <c r="F50" s="71">
        <v>0</v>
      </c>
      <c r="G50" s="71">
        <v>0</v>
      </c>
      <c r="H50" s="72">
        <v>0</v>
      </c>
      <c r="I50" s="71">
        <f t="shared" si="0"/>
        <v>0</v>
      </c>
      <c r="J50" s="73">
        <v>0</v>
      </c>
      <c r="L50" s="1" t="s">
        <v>100</v>
      </c>
    </row>
    <row r="51" spans="1:12" x14ac:dyDescent="0.25">
      <c r="A51" s="91" t="s">
        <v>32</v>
      </c>
      <c r="B51" s="92"/>
      <c r="C51" s="92"/>
      <c r="D51" s="92"/>
      <c r="E51" s="92"/>
      <c r="F51" s="71">
        <v>0</v>
      </c>
      <c r="G51" s="71">
        <v>0</v>
      </c>
      <c r="H51" s="72">
        <v>0</v>
      </c>
      <c r="I51" s="71">
        <f t="shared" si="0"/>
        <v>0</v>
      </c>
      <c r="J51" s="73">
        <v>0</v>
      </c>
      <c r="L51" s="1" t="s">
        <v>100</v>
      </c>
    </row>
    <row r="52" spans="1:12" x14ac:dyDescent="0.25">
      <c r="A52" s="91" t="s">
        <v>33</v>
      </c>
      <c r="B52" s="92"/>
      <c r="C52" s="92"/>
      <c r="D52" s="92"/>
      <c r="E52" s="92"/>
      <c r="F52" s="71">
        <v>0</v>
      </c>
      <c r="G52" s="71">
        <v>0</v>
      </c>
      <c r="H52" s="72">
        <v>0</v>
      </c>
      <c r="I52" s="71">
        <f t="shared" si="0"/>
        <v>0</v>
      </c>
      <c r="J52" s="73">
        <v>0</v>
      </c>
      <c r="L52" s="1" t="s">
        <v>100</v>
      </c>
    </row>
    <row r="53" spans="1:12" x14ac:dyDescent="0.25">
      <c r="A53" s="91" t="s">
        <v>34</v>
      </c>
      <c r="B53" s="92"/>
      <c r="C53" s="92"/>
      <c r="D53" s="92"/>
      <c r="E53" s="92"/>
      <c r="F53" s="71">
        <v>0</v>
      </c>
      <c r="G53" s="71">
        <v>0</v>
      </c>
      <c r="H53" s="72">
        <v>0</v>
      </c>
      <c r="I53" s="71">
        <f t="shared" si="0"/>
        <v>0</v>
      </c>
      <c r="J53" s="73">
        <v>0</v>
      </c>
      <c r="L53" s="1" t="s">
        <v>100</v>
      </c>
    </row>
    <row r="54" spans="1:12" x14ac:dyDescent="0.25">
      <c r="A54" s="91" t="s">
        <v>35</v>
      </c>
      <c r="B54" s="92"/>
      <c r="C54" s="92"/>
      <c r="D54" s="92"/>
      <c r="E54" s="92"/>
      <c r="F54" s="71">
        <v>0</v>
      </c>
      <c r="G54" s="71">
        <v>0</v>
      </c>
      <c r="H54" s="72">
        <v>0</v>
      </c>
      <c r="I54" s="71">
        <f t="shared" si="0"/>
        <v>0</v>
      </c>
      <c r="J54" s="73">
        <v>0</v>
      </c>
      <c r="L54" s="1" t="s">
        <v>100</v>
      </c>
    </row>
    <row r="55" spans="1:12" ht="15" customHeight="1" x14ac:dyDescent="0.25">
      <c r="A55" s="93" t="s">
        <v>63</v>
      </c>
      <c r="B55" s="94"/>
      <c r="C55" s="94"/>
      <c r="D55" s="94"/>
      <c r="E55" s="95"/>
      <c r="F55" s="71">
        <v>0</v>
      </c>
      <c r="G55" s="71">
        <v>0</v>
      </c>
      <c r="H55" s="72">
        <v>0</v>
      </c>
      <c r="I55" s="71">
        <f t="shared" si="0"/>
        <v>0</v>
      </c>
      <c r="J55" s="73">
        <v>0</v>
      </c>
      <c r="L55" s="1" t="s">
        <v>100</v>
      </c>
    </row>
    <row r="56" spans="1:12" x14ac:dyDescent="0.25">
      <c r="A56" s="96"/>
      <c r="B56" s="97"/>
      <c r="C56" s="97"/>
      <c r="D56" s="97"/>
      <c r="E56" s="98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9"/>
      <c r="B57" s="100"/>
      <c r="C57" s="100"/>
      <c r="D57" s="100"/>
      <c r="E57" s="101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91" t="s">
        <v>36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37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38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x14ac:dyDescent="0.25">
      <c r="A61" s="91" t="s">
        <v>39</v>
      </c>
      <c r="B61" s="92"/>
      <c r="C61" s="92"/>
      <c r="D61" s="92"/>
      <c r="E61" s="92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1" t="s">
        <v>40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1" t="s">
        <v>41</v>
      </c>
      <c r="B63" s="92"/>
      <c r="C63" s="92"/>
      <c r="D63" s="92"/>
      <c r="E63" s="92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42</v>
      </c>
      <c r="B64" s="92"/>
      <c r="C64" s="92"/>
      <c r="D64" s="92"/>
      <c r="E64" s="92"/>
      <c r="F64" s="71">
        <v>12.3</v>
      </c>
      <c r="G64" s="71">
        <v>0</v>
      </c>
      <c r="H64" s="72">
        <v>12.3</v>
      </c>
      <c r="I64" s="71">
        <f t="shared" si="0"/>
        <v>12.3</v>
      </c>
      <c r="J64" s="73">
        <v>0</v>
      </c>
      <c r="L64" s="1" t="s">
        <v>100</v>
      </c>
    </row>
    <row r="65" spans="1:12" x14ac:dyDescent="0.25">
      <c r="A65" s="91" t="s">
        <v>43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v>0</v>
      </c>
      <c r="J65" s="73">
        <v>0</v>
      </c>
      <c r="L65" s="1" t="s">
        <v>100</v>
      </c>
    </row>
    <row r="66" spans="1:12" ht="15.75" thickBot="1" x14ac:dyDescent="0.3">
      <c r="A66" s="102" t="s">
        <v>44</v>
      </c>
      <c r="B66" s="103"/>
      <c r="C66" s="103"/>
      <c r="D66" s="103"/>
      <c r="E66" s="103"/>
      <c r="F66" s="74">
        <f>I66</f>
        <v>967.95999999999992</v>
      </c>
      <c r="G66" s="74">
        <f t="shared" ref="G66:J66" si="1">SUM(G48:G65)</f>
        <v>0</v>
      </c>
      <c r="H66" s="75">
        <f t="shared" si="1"/>
        <v>967.95999999999992</v>
      </c>
      <c r="I66" s="74">
        <f t="shared" si="1"/>
        <v>967.95999999999992</v>
      </c>
      <c r="J66" s="76">
        <f t="shared" si="1"/>
        <v>0</v>
      </c>
      <c r="L66" s="1" t="s">
        <v>101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7" t="s">
        <v>22</v>
      </c>
      <c r="B68" s="108"/>
      <c r="C68" s="108"/>
      <c r="D68" s="108"/>
      <c r="E68" s="108"/>
      <c r="F68" s="108"/>
      <c r="G68" s="108"/>
      <c r="H68" s="108"/>
      <c r="I68" s="108"/>
      <c r="J68" s="109"/>
    </row>
    <row r="69" spans="1:12" x14ac:dyDescent="0.25">
      <c r="A69" s="110" t="s">
        <v>64</v>
      </c>
      <c r="B69" s="111"/>
      <c r="C69" s="111"/>
      <c r="D69" s="111"/>
      <c r="E69" s="111"/>
      <c r="F69" s="111"/>
      <c r="G69" s="111"/>
      <c r="H69" s="111"/>
      <c r="I69" s="111"/>
      <c r="J69" s="112"/>
    </row>
    <row r="70" spans="1:12" ht="72" x14ac:dyDescent="0.25">
      <c r="A70" s="113" t="s">
        <v>23</v>
      </c>
      <c r="B70" s="114"/>
      <c r="C70" s="114"/>
      <c r="D70" s="114"/>
      <c r="E70" s="114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91" t="s">
        <v>29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f>G71+H71</f>
        <v>0</v>
      </c>
      <c r="J71" s="73">
        <v>0</v>
      </c>
      <c r="L71" s="1" t="s">
        <v>100</v>
      </c>
    </row>
    <row r="72" spans="1:12" x14ac:dyDescent="0.25">
      <c r="A72" s="91" t="s">
        <v>30</v>
      </c>
      <c r="B72" s="92"/>
      <c r="C72" s="92"/>
      <c r="D72" s="92"/>
      <c r="E72" s="92"/>
      <c r="F72" s="71">
        <v>0</v>
      </c>
      <c r="G72" s="71">
        <v>0</v>
      </c>
      <c r="H72" s="72">
        <v>0</v>
      </c>
      <c r="I72" s="71">
        <f t="shared" ref="I72:I87" si="2">G72+H72</f>
        <v>0</v>
      </c>
      <c r="J72" s="73">
        <v>0</v>
      </c>
      <c r="L72" s="1" t="s">
        <v>100</v>
      </c>
    </row>
    <row r="73" spans="1:12" x14ac:dyDescent="0.25">
      <c r="A73" s="91" t="s">
        <v>31</v>
      </c>
      <c r="B73" s="92"/>
      <c r="C73" s="92"/>
      <c r="D73" s="92"/>
      <c r="E73" s="92"/>
      <c r="F73" s="71">
        <v>0</v>
      </c>
      <c r="G73" s="71">
        <v>0</v>
      </c>
      <c r="H73" s="72">
        <v>0</v>
      </c>
      <c r="I73" s="71">
        <f t="shared" si="2"/>
        <v>0</v>
      </c>
      <c r="J73" s="73">
        <v>0</v>
      </c>
      <c r="L73" s="1" t="s">
        <v>100</v>
      </c>
    </row>
    <row r="74" spans="1:12" x14ac:dyDescent="0.25">
      <c r="A74" s="91" t="s">
        <v>32</v>
      </c>
      <c r="B74" s="92"/>
      <c r="C74" s="92"/>
      <c r="D74" s="92"/>
      <c r="E74" s="92"/>
      <c r="F74" s="71">
        <v>0</v>
      </c>
      <c r="G74" s="71">
        <v>0</v>
      </c>
      <c r="H74" s="72">
        <v>0</v>
      </c>
      <c r="I74" s="71">
        <f t="shared" si="2"/>
        <v>0</v>
      </c>
      <c r="J74" s="73">
        <v>0</v>
      </c>
      <c r="L74" s="1" t="s">
        <v>100</v>
      </c>
    </row>
    <row r="75" spans="1:12" x14ac:dyDescent="0.25">
      <c r="A75" s="91" t="s">
        <v>33</v>
      </c>
      <c r="B75" s="92"/>
      <c r="C75" s="92"/>
      <c r="D75" s="92"/>
      <c r="E75" s="92"/>
      <c r="F75" s="71">
        <v>0</v>
      </c>
      <c r="G75" s="71">
        <v>0</v>
      </c>
      <c r="H75" s="72">
        <v>0</v>
      </c>
      <c r="I75" s="71">
        <f t="shared" si="2"/>
        <v>0</v>
      </c>
      <c r="J75" s="73">
        <v>0</v>
      </c>
      <c r="L75" s="1" t="s">
        <v>100</v>
      </c>
    </row>
    <row r="76" spans="1:12" x14ac:dyDescent="0.25">
      <c r="A76" s="91" t="s">
        <v>34</v>
      </c>
      <c r="B76" s="92"/>
      <c r="C76" s="92"/>
      <c r="D76" s="92"/>
      <c r="E76" s="92"/>
      <c r="F76" s="71">
        <v>0</v>
      </c>
      <c r="G76" s="71">
        <v>0</v>
      </c>
      <c r="H76" s="72">
        <v>0</v>
      </c>
      <c r="I76" s="71">
        <f t="shared" si="2"/>
        <v>0</v>
      </c>
      <c r="J76" s="73">
        <v>0</v>
      </c>
      <c r="L76" s="1" t="s">
        <v>100</v>
      </c>
    </row>
    <row r="77" spans="1:12" x14ac:dyDescent="0.25">
      <c r="A77" s="91" t="s">
        <v>35</v>
      </c>
      <c r="B77" s="92"/>
      <c r="C77" s="92"/>
      <c r="D77" s="92"/>
      <c r="E77" s="92"/>
      <c r="F77" s="71">
        <v>0</v>
      </c>
      <c r="G77" s="71">
        <v>0</v>
      </c>
      <c r="H77" s="72">
        <v>0</v>
      </c>
      <c r="I77" s="71">
        <f t="shared" si="2"/>
        <v>0</v>
      </c>
      <c r="J77" s="73">
        <v>0</v>
      </c>
      <c r="L77" s="1" t="s">
        <v>100</v>
      </c>
    </row>
    <row r="78" spans="1:12" x14ac:dyDescent="0.25">
      <c r="A78" s="93" t="s">
        <v>86</v>
      </c>
      <c r="B78" s="94"/>
      <c r="C78" s="94"/>
      <c r="D78" s="94"/>
      <c r="E78" s="95"/>
      <c r="F78" s="71">
        <v>0</v>
      </c>
      <c r="G78" s="71">
        <v>0</v>
      </c>
      <c r="H78" s="72">
        <v>0</v>
      </c>
      <c r="I78" s="71">
        <f t="shared" si="2"/>
        <v>0</v>
      </c>
      <c r="J78" s="73">
        <v>0</v>
      </c>
      <c r="L78" s="1" t="s">
        <v>100</v>
      </c>
    </row>
    <row r="79" spans="1:12" x14ac:dyDescent="0.25">
      <c r="A79" s="96"/>
      <c r="B79" s="97"/>
      <c r="C79" s="97"/>
      <c r="D79" s="97"/>
      <c r="E79" s="98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99"/>
      <c r="B80" s="100"/>
      <c r="C80" s="100"/>
      <c r="D80" s="100"/>
      <c r="E80" s="101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91" t="s">
        <v>36</v>
      </c>
      <c r="B81" s="92"/>
      <c r="C81" s="92"/>
      <c r="D81" s="92"/>
      <c r="E81" s="9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1" t="s">
        <v>37</v>
      </c>
      <c r="B82" s="92"/>
      <c r="C82" s="92"/>
      <c r="D82" s="92"/>
      <c r="E82" s="9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1" t="s">
        <v>38</v>
      </c>
      <c r="B83" s="92"/>
      <c r="C83" s="92"/>
      <c r="D83" s="92"/>
      <c r="E83" s="9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1" t="s">
        <v>39</v>
      </c>
      <c r="B84" s="92"/>
      <c r="C84" s="92"/>
      <c r="D84" s="92"/>
      <c r="E84" s="92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1" t="s">
        <v>40</v>
      </c>
      <c r="B85" s="92"/>
      <c r="C85" s="92"/>
      <c r="D85" s="92"/>
      <c r="E85" s="92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1" t="s">
        <v>41</v>
      </c>
      <c r="B86" s="92"/>
      <c r="C86" s="92"/>
      <c r="D86" s="92"/>
      <c r="E86" s="92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1" t="s">
        <v>42</v>
      </c>
      <c r="B87" s="92"/>
      <c r="C87" s="92"/>
      <c r="D87" s="92"/>
      <c r="E87" s="9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91" t="s">
        <v>43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v>0</v>
      </c>
      <c r="J88" s="73">
        <v>0</v>
      </c>
      <c r="L88" s="1" t="s">
        <v>100</v>
      </c>
    </row>
    <row r="89" spans="1:12" ht="15.75" thickBot="1" x14ac:dyDescent="0.3">
      <c r="A89" s="102" t="s">
        <v>44</v>
      </c>
      <c r="B89" s="103"/>
      <c r="C89" s="103"/>
      <c r="D89" s="103"/>
      <c r="E89" s="103"/>
      <c r="F89" s="74">
        <f>I89</f>
        <v>0</v>
      </c>
      <c r="G89" s="74">
        <f t="shared" ref="G89:J89" si="3">SUM(G71:G88)</f>
        <v>0</v>
      </c>
      <c r="H89" s="75">
        <f t="shared" si="3"/>
        <v>0</v>
      </c>
      <c r="I89" s="74">
        <f t="shared" si="3"/>
        <v>0</v>
      </c>
      <c r="J89" s="76">
        <f t="shared" si="3"/>
        <v>0</v>
      </c>
      <c r="L89" s="1" t="s">
        <v>102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4" t="s">
        <v>45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spans="1:12" x14ac:dyDescent="0.25">
      <c r="A92" s="124" t="s">
        <v>46</v>
      </c>
      <c r="B92" s="124"/>
      <c r="C92" s="124"/>
      <c r="D92" s="124"/>
      <c r="E92" s="124"/>
      <c r="F92" s="124"/>
      <c r="G92" s="124"/>
      <c r="H92" s="124"/>
      <c r="I92" s="124"/>
      <c r="J92" s="124"/>
    </row>
    <row r="93" spans="1:12" x14ac:dyDescent="0.25">
      <c r="A93" s="124" t="s">
        <v>47</v>
      </c>
      <c r="B93" s="124"/>
      <c r="C93" s="124"/>
      <c r="D93" s="124"/>
      <c r="E93" s="124"/>
      <c r="F93" s="124"/>
      <c r="G93" s="124"/>
      <c r="H93" s="124"/>
      <c r="I93" s="124"/>
      <c r="J93" s="124"/>
    </row>
    <row r="94" spans="1:12" x14ac:dyDescent="0.25">
      <c r="A94" s="124" t="s">
        <v>48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21" customHeight="1" x14ac:dyDescent="0.25">
      <c r="A95" s="125" t="s">
        <v>49</v>
      </c>
      <c r="B95" s="126"/>
      <c r="C95" s="126"/>
      <c r="D95" s="126"/>
      <c r="E95" s="126"/>
      <c r="F95" s="126"/>
      <c r="G95" s="126"/>
      <c r="H95" s="126"/>
      <c r="I95" s="126"/>
      <c r="J95" s="126"/>
    </row>
    <row r="96" spans="1:12" ht="41.1" customHeight="1" x14ac:dyDescent="0.25">
      <c r="A96" s="127" t="s">
        <v>50</v>
      </c>
      <c r="B96" s="127"/>
      <c r="C96" s="127"/>
      <c r="D96" s="127"/>
      <c r="E96" s="127"/>
      <c r="F96" s="127"/>
      <c r="G96" s="127"/>
      <c r="H96" s="127"/>
      <c r="I96" s="127"/>
      <c r="J96" s="127"/>
    </row>
    <row r="97" spans="1:12" ht="15.75" thickBot="1" x14ac:dyDescent="0.3">
      <c r="A97" s="128" t="s">
        <v>51</v>
      </c>
      <c r="B97" s="128"/>
      <c r="C97" s="128"/>
      <c r="D97" s="128"/>
      <c r="E97" s="128"/>
      <c r="F97" s="128"/>
      <c r="G97" s="128"/>
      <c r="H97" s="128"/>
      <c r="I97" s="128"/>
      <c r="J97" s="128"/>
    </row>
    <row r="98" spans="1:12" ht="15.75" thickBot="1" x14ac:dyDescent="0.3">
      <c r="A98" s="119" t="s">
        <v>52</v>
      </c>
      <c r="B98" s="120"/>
      <c r="C98" s="120"/>
      <c r="D98" s="120"/>
      <c r="E98" s="120"/>
      <c r="F98" s="120"/>
      <c r="G98" s="120"/>
      <c r="H98" s="120"/>
      <c r="I98" s="120"/>
      <c r="J98" s="121"/>
    </row>
    <row r="99" spans="1:12" x14ac:dyDescent="0.25">
      <c r="A99" s="268" t="s">
        <v>135</v>
      </c>
      <c r="B99" s="269"/>
      <c r="C99" s="269"/>
      <c r="D99" s="269"/>
      <c r="E99" s="269"/>
      <c r="F99" s="269"/>
      <c r="G99" s="269"/>
      <c r="H99" s="269"/>
      <c r="I99" s="270"/>
      <c r="J99" s="58">
        <f>I37</f>
        <v>1928.6200000000008</v>
      </c>
      <c r="L99" s="1" t="s">
        <v>102</v>
      </c>
    </row>
    <row r="100" spans="1:12" ht="15.75" customHeight="1" x14ac:dyDescent="0.25">
      <c r="A100" s="241" t="s">
        <v>136</v>
      </c>
      <c r="B100" s="242"/>
      <c r="C100" s="242"/>
      <c r="D100" s="242"/>
      <c r="E100" s="242"/>
      <c r="F100" s="242"/>
      <c r="G100" s="242"/>
      <c r="H100" s="242"/>
      <c r="I100" s="271"/>
      <c r="J100" s="59">
        <f>F66+F89</f>
        <v>967.95999999999992</v>
      </c>
      <c r="L100" s="1" t="s">
        <v>102</v>
      </c>
    </row>
    <row r="101" spans="1:12" ht="15.75" customHeight="1" x14ac:dyDescent="0.25">
      <c r="A101" s="241" t="s">
        <v>67</v>
      </c>
      <c r="B101" s="242"/>
      <c r="C101" s="242"/>
      <c r="D101" s="242"/>
      <c r="E101" s="242"/>
      <c r="F101" s="242"/>
      <c r="G101" s="242"/>
      <c r="H101" s="242"/>
      <c r="I101" s="271"/>
      <c r="J101" s="59">
        <f>H36-H89</f>
        <v>0</v>
      </c>
      <c r="L101" s="1" t="s">
        <v>102</v>
      </c>
    </row>
    <row r="102" spans="1:12" ht="15.75" customHeight="1" x14ac:dyDescent="0.25">
      <c r="A102" s="241" t="s">
        <v>137</v>
      </c>
      <c r="B102" s="242"/>
      <c r="C102" s="242"/>
      <c r="D102" s="242"/>
      <c r="E102" s="242"/>
      <c r="F102" s="242"/>
      <c r="G102" s="242"/>
      <c r="H102" s="242"/>
      <c r="I102" s="271"/>
      <c r="J102" s="59">
        <f>I35-H66-J103</f>
        <v>960.66000000000088</v>
      </c>
      <c r="L102" s="1" t="s">
        <v>102</v>
      </c>
    </row>
    <row r="103" spans="1:12" ht="15.75" customHeight="1" x14ac:dyDescent="0.25">
      <c r="A103" s="241" t="s">
        <v>138</v>
      </c>
      <c r="B103" s="242"/>
      <c r="C103" s="242"/>
      <c r="D103" s="242"/>
      <c r="E103" s="242"/>
      <c r="F103" s="242"/>
      <c r="G103" s="242"/>
      <c r="H103" s="242"/>
      <c r="I103" s="271"/>
      <c r="J103" s="59">
        <v>0</v>
      </c>
      <c r="L103" s="1" t="s">
        <v>100</v>
      </c>
    </row>
    <row r="104" spans="1:12" ht="15.75" customHeight="1" x14ac:dyDescent="0.25">
      <c r="A104" s="241" t="s">
        <v>139</v>
      </c>
      <c r="B104" s="242"/>
      <c r="C104" s="242"/>
      <c r="D104" s="242"/>
      <c r="E104" s="242"/>
      <c r="F104" s="242"/>
      <c r="G104" s="242"/>
      <c r="H104" s="242"/>
      <c r="I104" s="271"/>
      <c r="J104" s="59">
        <f>H36-I89</f>
        <v>0</v>
      </c>
      <c r="L104" s="1" t="s">
        <v>102</v>
      </c>
    </row>
    <row r="105" spans="1:12" ht="15.75" customHeight="1" x14ac:dyDescent="0.25">
      <c r="A105" s="266" t="s">
        <v>140</v>
      </c>
      <c r="B105" s="267"/>
      <c r="C105" s="267"/>
      <c r="D105" s="267"/>
      <c r="E105" s="267"/>
      <c r="F105" s="267"/>
      <c r="G105" s="267"/>
      <c r="H105" s="267"/>
      <c r="I105" s="271"/>
      <c r="J105" s="60">
        <f>I35-H66</f>
        <v>960.66000000000088</v>
      </c>
      <c r="L105" s="1" t="s">
        <v>102</v>
      </c>
    </row>
    <row r="106" spans="1:12" ht="15.75" customHeight="1" thickBot="1" x14ac:dyDescent="0.3">
      <c r="A106" s="266" t="s">
        <v>141</v>
      </c>
      <c r="B106" s="267"/>
      <c r="C106" s="267"/>
      <c r="D106" s="267"/>
      <c r="E106" s="267"/>
      <c r="F106" s="267"/>
      <c r="G106" s="267"/>
      <c r="H106" s="267"/>
      <c r="I106" s="272"/>
      <c r="J106" s="61">
        <f>J104+J103</f>
        <v>0</v>
      </c>
      <c r="L106" s="1" t="s">
        <v>102</v>
      </c>
    </row>
    <row r="107" spans="1:12" ht="66" customHeight="1" x14ac:dyDescent="0.25">
      <c r="A107" s="117" t="s">
        <v>53</v>
      </c>
      <c r="B107" s="117"/>
      <c r="C107" s="117"/>
      <c r="D107" s="117"/>
      <c r="E107" s="117"/>
      <c r="F107" s="117"/>
      <c r="G107" s="117"/>
      <c r="H107" s="117"/>
      <c r="I107" s="117"/>
      <c r="J107" s="117"/>
    </row>
    <row r="108" spans="1:12" ht="15.75" x14ac:dyDescent="0.25">
      <c r="A108" s="256" t="s">
        <v>176</v>
      </c>
      <c r="B108" s="256"/>
      <c r="C108" s="256"/>
      <c r="D108" s="256"/>
      <c r="E108" s="256"/>
      <c r="F108" s="256"/>
      <c r="G108" s="256"/>
      <c r="H108" s="256"/>
      <c r="I108" s="256"/>
      <c r="J108" s="256"/>
      <c r="L108" s="1" t="s">
        <v>100</v>
      </c>
    </row>
    <row r="109" spans="1:12" x14ac:dyDescent="0.25">
      <c r="A109" s="14" t="s">
        <v>62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5" t="s">
        <v>60</v>
      </c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1:10" ht="15.75" x14ac:dyDescent="0.25">
      <c r="A113" s="106" t="str">
        <f>E7</f>
        <v>ANTÔNIO ROBERTO ARGERI</v>
      </c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1:10" ht="15.75" x14ac:dyDescent="0.25">
      <c r="A114" s="106" t="s">
        <v>61</v>
      </c>
      <c r="B114" s="106"/>
      <c r="C114" s="106"/>
      <c r="D114" s="106"/>
      <c r="E114" s="106"/>
      <c r="F114" s="106"/>
      <c r="G114" s="106"/>
      <c r="H114" s="106"/>
      <c r="I114" s="106"/>
      <c r="J114" s="106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10" workbookViewId="0">
      <selection activeCell="N109" sqref="N10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6" t="s">
        <v>56</v>
      </c>
      <c r="B1" s="177"/>
      <c r="C1" s="177"/>
      <c r="D1" s="177"/>
      <c r="E1" s="177"/>
      <c r="F1" s="177"/>
      <c r="G1" s="177"/>
      <c r="H1" s="177"/>
      <c r="I1" s="177"/>
      <c r="J1" s="178"/>
      <c r="L1" s="196" t="s">
        <v>99</v>
      </c>
      <c r="M1" s="196"/>
      <c r="N1" s="196"/>
      <c r="O1" s="19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9" t="s">
        <v>0</v>
      </c>
      <c r="B3" s="180"/>
      <c r="C3" s="180"/>
      <c r="D3" s="180"/>
      <c r="E3" s="181" t="s">
        <v>55</v>
      </c>
      <c r="F3" s="181"/>
      <c r="G3" s="181"/>
      <c r="H3" s="181"/>
      <c r="I3" s="181"/>
      <c r="J3" s="182"/>
    </row>
    <row r="4" spans="1:15" s="8" customFormat="1" ht="42" customHeight="1" x14ac:dyDescent="0.25">
      <c r="A4" s="183" t="s">
        <v>1</v>
      </c>
      <c r="B4" s="184"/>
      <c r="C4" s="184"/>
      <c r="D4" s="184"/>
      <c r="E4" s="185" t="s">
        <v>120</v>
      </c>
      <c r="F4" s="185"/>
      <c r="G4" s="185"/>
      <c r="H4" s="185"/>
      <c r="I4" s="185"/>
      <c r="J4" s="186"/>
      <c r="L4" s="8" t="s">
        <v>100</v>
      </c>
    </row>
    <row r="5" spans="1:15" s="8" customFormat="1" ht="21" customHeight="1" x14ac:dyDescent="0.25">
      <c r="A5" s="183" t="s">
        <v>2</v>
      </c>
      <c r="B5" s="184"/>
      <c r="C5" s="184"/>
      <c r="D5" s="184"/>
      <c r="E5" s="187" t="s">
        <v>116</v>
      </c>
      <c r="F5" s="187"/>
      <c r="G5" s="187"/>
      <c r="H5" s="187"/>
      <c r="I5" s="187"/>
      <c r="J5" s="188"/>
      <c r="L5" s="8" t="s">
        <v>100</v>
      </c>
    </row>
    <row r="6" spans="1:15" s="8" customFormat="1" ht="33.6" customHeight="1" x14ac:dyDescent="0.25">
      <c r="A6" s="183" t="s">
        <v>90</v>
      </c>
      <c r="B6" s="184"/>
      <c r="C6" s="184"/>
      <c r="D6" s="184"/>
      <c r="E6" s="185" t="s">
        <v>122</v>
      </c>
      <c r="F6" s="185"/>
      <c r="G6" s="185"/>
      <c r="H6" s="185"/>
      <c r="I6" s="185"/>
      <c r="J6" s="186"/>
      <c r="L6" s="8" t="s">
        <v>100</v>
      </c>
    </row>
    <row r="7" spans="1:15" s="8" customFormat="1" ht="21" customHeight="1" x14ac:dyDescent="0.25">
      <c r="A7" s="183" t="s">
        <v>3</v>
      </c>
      <c r="B7" s="184"/>
      <c r="C7" s="184"/>
      <c r="D7" s="184"/>
      <c r="E7" s="187" t="s">
        <v>143</v>
      </c>
      <c r="F7" s="187"/>
      <c r="G7" s="187"/>
      <c r="H7" s="187"/>
      <c r="I7" s="187"/>
      <c r="J7" s="188"/>
      <c r="L7" s="8" t="s">
        <v>100</v>
      </c>
    </row>
    <row r="8" spans="1:15" s="8" customFormat="1" x14ac:dyDescent="0.25">
      <c r="A8" s="183" t="s">
        <v>4</v>
      </c>
      <c r="B8" s="184"/>
      <c r="C8" s="184"/>
      <c r="D8" s="184"/>
      <c r="E8" s="187" t="s">
        <v>147</v>
      </c>
      <c r="F8" s="187"/>
      <c r="G8" s="187"/>
      <c r="H8" s="187"/>
      <c r="I8" s="187"/>
      <c r="J8" s="188"/>
      <c r="L8" s="8" t="s">
        <v>100</v>
      </c>
    </row>
    <row r="9" spans="1:15" s="8" customFormat="1" ht="68.25" customHeight="1" x14ac:dyDescent="0.25">
      <c r="A9" s="183" t="s">
        <v>5</v>
      </c>
      <c r="B9" s="184"/>
      <c r="C9" s="184"/>
      <c r="D9" s="184"/>
      <c r="E9" s="185" t="s">
        <v>117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6</v>
      </c>
      <c r="B10" s="184"/>
      <c r="C10" s="184"/>
      <c r="D10" s="184"/>
      <c r="E10" s="187" t="s">
        <v>111</v>
      </c>
      <c r="F10" s="187"/>
      <c r="G10" s="187"/>
      <c r="H10" s="187"/>
      <c r="I10" s="187"/>
      <c r="J10" s="188"/>
      <c r="L10" s="8" t="s">
        <v>100</v>
      </c>
    </row>
    <row r="11" spans="1:15" s="8" customFormat="1" ht="21" customHeight="1" thickBot="1" x14ac:dyDescent="0.3">
      <c r="A11" s="192" t="s">
        <v>7</v>
      </c>
      <c r="B11" s="193"/>
      <c r="C11" s="193"/>
      <c r="D11" s="193"/>
      <c r="E11" s="194" t="s">
        <v>130</v>
      </c>
      <c r="F11" s="194"/>
      <c r="G11" s="194"/>
      <c r="H11" s="194"/>
      <c r="I11" s="194"/>
      <c r="J11" s="195"/>
      <c r="L11" s="8" t="s">
        <v>100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9" t="s">
        <v>8</v>
      </c>
      <c r="B13" s="190"/>
      <c r="C13" s="190"/>
      <c r="D13" s="38" t="s">
        <v>57</v>
      </c>
      <c r="E13" s="190" t="s">
        <v>9</v>
      </c>
      <c r="F13" s="190"/>
      <c r="G13" s="190" t="s">
        <v>10</v>
      </c>
      <c r="H13" s="190"/>
      <c r="I13" s="190" t="s">
        <v>11</v>
      </c>
      <c r="J13" s="191"/>
    </row>
    <row r="14" spans="1:15" x14ac:dyDescent="0.25">
      <c r="A14" s="200" t="s">
        <v>59</v>
      </c>
      <c r="B14" s="201"/>
      <c r="C14" s="201"/>
      <c r="D14" s="57" t="s">
        <v>118</v>
      </c>
      <c r="E14" s="202">
        <v>45289</v>
      </c>
      <c r="F14" s="202"/>
      <c r="G14" s="202" t="s">
        <v>119</v>
      </c>
      <c r="H14" s="203"/>
      <c r="I14" s="204">
        <v>11675.52</v>
      </c>
      <c r="J14" s="205"/>
      <c r="L14" s="1" t="s">
        <v>100</v>
      </c>
      <c r="M14" s="33"/>
    </row>
    <row r="15" spans="1:15" x14ac:dyDescent="0.25">
      <c r="A15" s="200" t="s">
        <v>12</v>
      </c>
      <c r="B15" s="201"/>
      <c r="C15" s="201"/>
      <c r="D15" s="15"/>
      <c r="E15" s="209"/>
      <c r="F15" s="210"/>
      <c r="G15" s="210"/>
      <c r="H15" s="210"/>
      <c r="I15" s="174"/>
      <c r="J15" s="175"/>
      <c r="L15" s="1" t="s">
        <v>100</v>
      </c>
      <c r="M15" s="34"/>
    </row>
    <row r="16" spans="1:15" ht="15.75" thickBot="1" x14ac:dyDescent="0.3">
      <c r="A16" s="165" t="s">
        <v>12</v>
      </c>
      <c r="B16" s="166"/>
      <c r="C16" s="166"/>
      <c r="D16" s="13"/>
      <c r="E16" s="167"/>
      <c r="F16" s="167"/>
      <c r="G16" s="167"/>
      <c r="H16" s="167"/>
      <c r="I16" s="167"/>
      <c r="J16" s="168"/>
      <c r="L16" s="1" t="s">
        <v>100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7" t="s">
        <v>13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6" ht="37.5" customHeight="1" x14ac:dyDescent="0.25">
      <c r="A19" s="206" t="s">
        <v>14</v>
      </c>
      <c r="B19" s="207"/>
      <c r="C19" s="207" t="s">
        <v>15</v>
      </c>
      <c r="D19" s="207"/>
      <c r="E19" s="207" t="s">
        <v>16</v>
      </c>
      <c r="F19" s="207"/>
      <c r="G19" s="207" t="s">
        <v>17</v>
      </c>
      <c r="H19" s="207"/>
      <c r="I19" s="207" t="s">
        <v>18</v>
      </c>
      <c r="J19" s="208"/>
      <c r="M19" s="54"/>
      <c r="N19" s="54"/>
      <c r="O19" s="54"/>
      <c r="P19" s="54"/>
    </row>
    <row r="20" spans="1:16" ht="18.600000000000001" customHeight="1" x14ac:dyDescent="0.25">
      <c r="A20" s="169">
        <v>45631</v>
      </c>
      <c r="B20" s="170"/>
      <c r="C20" s="301">
        <v>972.92</v>
      </c>
      <c r="D20" s="302"/>
      <c r="E20" s="173">
        <v>45635</v>
      </c>
      <c r="F20" s="170"/>
      <c r="G20" s="274">
        <v>553345000015554</v>
      </c>
      <c r="H20" s="170"/>
      <c r="I20" s="144">
        <v>972.97</v>
      </c>
      <c r="J20" s="145"/>
      <c r="L20" s="1" t="s">
        <v>100</v>
      </c>
      <c r="M20" s="54"/>
      <c r="N20" s="54"/>
      <c r="O20" s="54"/>
      <c r="P20" s="54"/>
    </row>
    <row r="21" spans="1:16" x14ac:dyDescent="0.25">
      <c r="A21" s="162"/>
      <c r="B21" s="163"/>
      <c r="C21" s="143"/>
      <c r="D21" s="140"/>
      <c r="E21" s="164"/>
      <c r="F21" s="163"/>
      <c r="G21" s="143"/>
      <c r="H21" s="140"/>
      <c r="I21" s="144">
        <v>0</v>
      </c>
      <c r="J21" s="145"/>
      <c r="L21" s="1" t="s">
        <v>100</v>
      </c>
      <c r="M21" s="54"/>
      <c r="N21" s="54"/>
      <c r="O21" s="54"/>
      <c r="P21" s="54"/>
    </row>
    <row r="22" spans="1:16" x14ac:dyDescent="0.25">
      <c r="A22" s="162"/>
      <c r="B22" s="163"/>
      <c r="C22" s="143"/>
      <c r="D22" s="140"/>
      <c r="E22" s="164"/>
      <c r="F22" s="163"/>
      <c r="G22" s="143"/>
      <c r="H22" s="140"/>
      <c r="I22" s="144">
        <v>0</v>
      </c>
      <c r="J22" s="145"/>
      <c r="L22" s="1" t="s">
        <v>100</v>
      </c>
    </row>
    <row r="23" spans="1:16" x14ac:dyDescent="0.25">
      <c r="A23" s="162"/>
      <c r="B23" s="163"/>
      <c r="C23" s="143"/>
      <c r="D23" s="140"/>
      <c r="E23" s="164"/>
      <c r="F23" s="163"/>
      <c r="G23" s="143"/>
      <c r="H23" s="140"/>
      <c r="I23" s="144">
        <v>0</v>
      </c>
      <c r="J23" s="145"/>
      <c r="L23" s="1" t="s">
        <v>100</v>
      </c>
    </row>
    <row r="24" spans="1:16" x14ac:dyDescent="0.25">
      <c r="A24" s="162"/>
      <c r="B24" s="163"/>
      <c r="C24" s="143"/>
      <c r="D24" s="140"/>
      <c r="E24" s="164"/>
      <c r="F24" s="163"/>
      <c r="G24" s="143"/>
      <c r="H24" s="140"/>
      <c r="I24" s="144">
        <v>0</v>
      </c>
      <c r="J24" s="145"/>
      <c r="L24" s="1" t="s">
        <v>100</v>
      </c>
    </row>
    <row r="25" spans="1:16" x14ac:dyDescent="0.25">
      <c r="A25" s="139"/>
      <c r="B25" s="140"/>
      <c r="C25" s="141"/>
      <c r="D25" s="142"/>
      <c r="E25" s="143"/>
      <c r="F25" s="140"/>
      <c r="G25" s="143"/>
      <c r="H25" s="140"/>
      <c r="I25" s="144">
        <v>0</v>
      </c>
      <c r="J25" s="145"/>
      <c r="L25" s="1" t="s">
        <v>100</v>
      </c>
    </row>
    <row r="26" spans="1:16" x14ac:dyDescent="0.25">
      <c r="A26" s="139"/>
      <c r="B26" s="140"/>
      <c r="C26" s="141"/>
      <c r="D26" s="142"/>
      <c r="E26" s="143"/>
      <c r="F26" s="140"/>
      <c r="G26" s="143"/>
      <c r="H26" s="140"/>
      <c r="I26" s="144">
        <v>0</v>
      </c>
      <c r="J26" s="145"/>
      <c r="L26" s="1" t="s">
        <v>100</v>
      </c>
    </row>
    <row r="27" spans="1:16" x14ac:dyDescent="0.25">
      <c r="A27" s="139"/>
      <c r="B27" s="140"/>
      <c r="C27" s="141"/>
      <c r="D27" s="142"/>
      <c r="E27" s="143"/>
      <c r="F27" s="140"/>
      <c r="G27" s="143"/>
      <c r="H27" s="140"/>
      <c r="I27" s="144">
        <v>0</v>
      </c>
      <c r="J27" s="145"/>
      <c r="L27" s="1" t="s">
        <v>100</v>
      </c>
    </row>
    <row r="28" spans="1:16" x14ac:dyDescent="0.25">
      <c r="A28" s="139"/>
      <c r="B28" s="140"/>
      <c r="C28" s="141"/>
      <c r="D28" s="142"/>
      <c r="E28" s="143"/>
      <c r="F28" s="140"/>
      <c r="G28" s="143"/>
      <c r="H28" s="140"/>
      <c r="I28" s="144">
        <v>0</v>
      </c>
      <c r="J28" s="145"/>
      <c r="L28" s="1" t="s">
        <v>100</v>
      </c>
    </row>
    <row r="29" spans="1:16" ht="15" customHeight="1" thickBot="1" x14ac:dyDescent="0.3">
      <c r="A29" s="153" t="s">
        <v>54</v>
      </c>
      <c r="B29" s="154"/>
      <c r="C29" s="154"/>
      <c r="D29" s="154"/>
      <c r="E29" s="154"/>
      <c r="F29" s="155"/>
      <c r="G29" s="150" t="s">
        <v>58</v>
      </c>
      <c r="H29" s="150"/>
      <c r="I29" s="151" t="s">
        <v>133</v>
      </c>
      <c r="J29" s="152"/>
    </row>
    <row r="30" spans="1:16" x14ac:dyDescent="0.25">
      <c r="A30" s="146" t="s">
        <v>71</v>
      </c>
      <c r="B30" s="147"/>
      <c r="C30" s="147"/>
      <c r="D30" s="147"/>
      <c r="E30" s="147"/>
      <c r="F30" s="147"/>
      <c r="G30" s="156"/>
      <c r="H30" s="63">
        <f>'NOV 24'!J104</f>
        <v>0</v>
      </c>
      <c r="I30" s="64">
        <f>'NOV 24'!J105</f>
        <v>960.66000000000088</v>
      </c>
      <c r="J30" s="159"/>
      <c r="L30" s="1" t="s">
        <v>101</v>
      </c>
    </row>
    <row r="31" spans="1:16" x14ac:dyDescent="0.25">
      <c r="A31" s="148" t="s">
        <v>72</v>
      </c>
      <c r="B31" s="149"/>
      <c r="C31" s="149"/>
      <c r="D31" s="149"/>
      <c r="E31" s="149"/>
      <c r="F31" s="149"/>
      <c r="G31" s="157"/>
      <c r="H31" s="65"/>
      <c r="I31" s="66">
        <f>I20+I21+I22+I23+I24+I25+I26+I27+I28</f>
        <v>972.97</v>
      </c>
      <c r="J31" s="159"/>
      <c r="L31" s="1" t="s">
        <v>101</v>
      </c>
    </row>
    <row r="32" spans="1:16" x14ac:dyDescent="0.25">
      <c r="A32" s="161" t="s">
        <v>73</v>
      </c>
      <c r="B32" s="149"/>
      <c r="C32" s="149"/>
      <c r="D32" s="149"/>
      <c r="E32" s="149"/>
      <c r="F32" s="149"/>
      <c r="G32" s="157"/>
      <c r="H32" s="67">
        <v>0</v>
      </c>
      <c r="I32" s="68"/>
      <c r="J32" s="159"/>
      <c r="L32" s="1" t="s">
        <v>100</v>
      </c>
    </row>
    <row r="33" spans="1:12" x14ac:dyDescent="0.25">
      <c r="A33" s="148" t="s">
        <v>74</v>
      </c>
      <c r="B33" s="149"/>
      <c r="C33" s="149"/>
      <c r="D33" s="149"/>
      <c r="E33" s="149"/>
      <c r="F33" s="149"/>
      <c r="G33" s="157"/>
      <c r="H33" s="65"/>
      <c r="I33" s="66">
        <v>0</v>
      </c>
      <c r="J33" s="159"/>
      <c r="L33" s="1" t="s">
        <v>100</v>
      </c>
    </row>
    <row r="34" spans="1:12" ht="24" customHeight="1" x14ac:dyDescent="0.25">
      <c r="A34" s="148" t="s">
        <v>92</v>
      </c>
      <c r="B34" s="149"/>
      <c r="C34" s="149"/>
      <c r="D34" s="149"/>
      <c r="E34" s="149"/>
      <c r="F34" s="149"/>
      <c r="G34" s="157"/>
      <c r="H34" s="67">
        <v>0</v>
      </c>
      <c r="I34" s="66">
        <v>0</v>
      </c>
      <c r="J34" s="159"/>
      <c r="L34" s="1" t="s">
        <v>100</v>
      </c>
    </row>
    <row r="35" spans="1:12" x14ac:dyDescent="0.25">
      <c r="A35" s="148" t="s">
        <v>75</v>
      </c>
      <c r="B35" s="149"/>
      <c r="C35" s="149"/>
      <c r="D35" s="149"/>
      <c r="E35" s="149"/>
      <c r="F35" s="197"/>
      <c r="G35" s="157"/>
      <c r="H35" s="65"/>
      <c r="I35" s="66">
        <f>I30+I31+I33+I34</f>
        <v>1933.630000000001</v>
      </c>
      <c r="J35" s="159"/>
      <c r="L35" s="1" t="s">
        <v>101</v>
      </c>
    </row>
    <row r="36" spans="1:12" x14ac:dyDescent="0.25">
      <c r="A36" s="148" t="s">
        <v>76</v>
      </c>
      <c r="B36" s="149"/>
      <c r="C36" s="149"/>
      <c r="D36" s="149"/>
      <c r="E36" s="149"/>
      <c r="F36" s="197"/>
      <c r="G36" s="157"/>
      <c r="H36" s="67">
        <v>206.2</v>
      </c>
      <c r="I36" s="65"/>
      <c r="J36" s="159"/>
      <c r="L36" s="1" t="s">
        <v>101</v>
      </c>
    </row>
    <row r="37" spans="1:12" ht="15" customHeight="1" thickBot="1" x14ac:dyDescent="0.3">
      <c r="A37" s="137" t="s">
        <v>77</v>
      </c>
      <c r="B37" s="138"/>
      <c r="C37" s="138"/>
      <c r="D37" s="138"/>
      <c r="E37" s="138"/>
      <c r="F37" s="138"/>
      <c r="G37" s="158"/>
      <c r="H37" s="69"/>
      <c r="I37" s="70">
        <f>H36+I35</f>
        <v>2139.8300000000008</v>
      </c>
      <c r="J37" s="160"/>
      <c r="L37" s="1" t="s">
        <v>101</v>
      </c>
    </row>
    <row r="39" spans="1:12" x14ac:dyDescent="0.25">
      <c r="A39" s="124" t="s">
        <v>93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x14ac:dyDescent="0.25">
      <c r="A40" s="124" t="s">
        <v>20</v>
      </c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x14ac:dyDescent="0.25">
      <c r="A41" s="124" t="s">
        <v>21</v>
      </c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 ht="15.75" thickBot="1" x14ac:dyDescent="0.3"/>
    <row r="43" spans="1:12" ht="63" customHeight="1" thickBot="1" x14ac:dyDescent="0.3">
      <c r="A43" s="129" t="s">
        <v>177</v>
      </c>
      <c r="B43" s="130"/>
      <c r="C43" s="130"/>
      <c r="D43" s="130"/>
      <c r="E43" s="130"/>
      <c r="F43" s="130"/>
      <c r="G43" s="130"/>
      <c r="H43" s="130"/>
      <c r="I43" s="130"/>
      <c r="J43" s="131"/>
      <c r="L43" s="8" t="s">
        <v>100</v>
      </c>
    </row>
    <row r="44" spans="1:12" ht="15.75" thickBot="1" x14ac:dyDescent="0.3">
      <c r="A44" s="132"/>
      <c r="B44" s="132"/>
      <c r="C44" s="132"/>
      <c r="D44" s="132"/>
      <c r="E44" s="132"/>
      <c r="F44" s="132"/>
      <c r="G44" s="132"/>
      <c r="H44" s="132"/>
      <c r="I44" s="132"/>
      <c r="J44" s="132"/>
    </row>
    <row r="45" spans="1:12" x14ac:dyDescent="0.25">
      <c r="A45" s="107" t="s">
        <v>22</v>
      </c>
      <c r="B45" s="108"/>
      <c r="C45" s="108"/>
      <c r="D45" s="108"/>
      <c r="E45" s="108"/>
      <c r="F45" s="108"/>
      <c r="G45" s="108"/>
      <c r="H45" s="108"/>
      <c r="I45" s="108"/>
      <c r="J45" s="109"/>
    </row>
    <row r="46" spans="1:12" x14ac:dyDescent="0.25">
      <c r="A46" s="133" t="s">
        <v>173</v>
      </c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2" ht="72" x14ac:dyDescent="0.25">
      <c r="A47" s="113" t="s">
        <v>23</v>
      </c>
      <c r="B47" s="114"/>
      <c r="C47" s="114"/>
      <c r="D47" s="114"/>
      <c r="E47" s="114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91" t="s">
        <v>29</v>
      </c>
      <c r="B48" s="92"/>
      <c r="C48" s="92"/>
      <c r="D48" s="92"/>
      <c r="E48" s="92"/>
      <c r="F48" s="71">
        <v>2046.58</v>
      </c>
      <c r="G48" s="71">
        <v>0</v>
      </c>
      <c r="H48" s="72">
        <v>2046.58</v>
      </c>
      <c r="I48" s="71">
        <f>G48+H48</f>
        <v>2046.58</v>
      </c>
      <c r="J48" s="73">
        <v>0</v>
      </c>
      <c r="L48" s="1" t="s">
        <v>100</v>
      </c>
    </row>
    <row r="49" spans="1:12" x14ac:dyDescent="0.25">
      <c r="A49" s="91" t="s">
        <v>30</v>
      </c>
      <c r="B49" s="92"/>
      <c r="C49" s="92"/>
      <c r="D49" s="92"/>
      <c r="E49" s="92"/>
      <c r="F49" s="71">
        <v>0</v>
      </c>
      <c r="G49" s="71">
        <v>0</v>
      </c>
      <c r="H49" s="72">
        <v>0</v>
      </c>
      <c r="I49" s="71">
        <f t="shared" ref="I49:I64" si="0">G49+H49</f>
        <v>0</v>
      </c>
      <c r="J49" s="73">
        <v>0</v>
      </c>
      <c r="L49" s="1" t="s">
        <v>100</v>
      </c>
    </row>
    <row r="50" spans="1:12" x14ac:dyDescent="0.25">
      <c r="A50" s="91" t="s">
        <v>31</v>
      </c>
      <c r="B50" s="92"/>
      <c r="C50" s="92"/>
      <c r="D50" s="92"/>
      <c r="E50" s="92"/>
      <c r="F50" s="71">
        <v>59.85</v>
      </c>
      <c r="G50" s="71">
        <v>0</v>
      </c>
      <c r="H50" s="72">
        <v>59.85</v>
      </c>
      <c r="I50" s="71">
        <f t="shared" si="0"/>
        <v>59.85</v>
      </c>
      <c r="J50" s="73">
        <v>0</v>
      </c>
      <c r="L50" s="1" t="s">
        <v>100</v>
      </c>
    </row>
    <row r="51" spans="1:12" x14ac:dyDescent="0.25">
      <c r="A51" s="91" t="s">
        <v>32</v>
      </c>
      <c r="B51" s="92"/>
      <c r="C51" s="92"/>
      <c r="D51" s="92"/>
      <c r="E51" s="92"/>
      <c r="F51" s="71">
        <v>0</v>
      </c>
      <c r="G51" s="71">
        <v>0</v>
      </c>
      <c r="H51" s="72">
        <v>0</v>
      </c>
      <c r="I51" s="71">
        <f t="shared" si="0"/>
        <v>0</v>
      </c>
      <c r="J51" s="73">
        <v>0</v>
      </c>
      <c r="L51" s="1" t="s">
        <v>100</v>
      </c>
    </row>
    <row r="52" spans="1:12" x14ac:dyDescent="0.25">
      <c r="A52" s="91" t="s">
        <v>33</v>
      </c>
      <c r="B52" s="92"/>
      <c r="C52" s="92"/>
      <c r="D52" s="92"/>
      <c r="E52" s="92"/>
      <c r="F52" s="71">
        <v>0</v>
      </c>
      <c r="G52" s="71">
        <v>0</v>
      </c>
      <c r="H52" s="72">
        <v>0</v>
      </c>
      <c r="I52" s="71">
        <f t="shared" si="0"/>
        <v>0</v>
      </c>
      <c r="J52" s="73">
        <v>0</v>
      </c>
      <c r="L52" s="1" t="s">
        <v>100</v>
      </c>
    </row>
    <row r="53" spans="1:12" x14ac:dyDescent="0.25">
      <c r="A53" s="91" t="s">
        <v>34</v>
      </c>
      <c r="B53" s="92"/>
      <c r="C53" s="92"/>
      <c r="D53" s="92"/>
      <c r="E53" s="92"/>
      <c r="F53" s="71">
        <v>0</v>
      </c>
      <c r="G53" s="71">
        <v>0</v>
      </c>
      <c r="H53" s="72">
        <v>0</v>
      </c>
      <c r="I53" s="71">
        <f t="shared" si="0"/>
        <v>0</v>
      </c>
      <c r="J53" s="73">
        <v>0</v>
      </c>
      <c r="L53" s="1" t="s">
        <v>100</v>
      </c>
    </row>
    <row r="54" spans="1:12" x14ac:dyDescent="0.25">
      <c r="A54" s="91" t="s">
        <v>35</v>
      </c>
      <c r="B54" s="92"/>
      <c r="C54" s="92"/>
      <c r="D54" s="92"/>
      <c r="E54" s="92"/>
      <c r="F54" s="71">
        <v>0</v>
      </c>
      <c r="G54" s="71">
        <v>0</v>
      </c>
      <c r="H54" s="72">
        <v>0</v>
      </c>
      <c r="I54" s="71">
        <f t="shared" si="0"/>
        <v>0</v>
      </c>
      <c r="J54" s="73">
        <v>0</v>
      </c>
      <c r="L54" s="1" t="s">
        <v>100</v>
      </c>
    </row>
    <row r="55" spans="1:12" ht="15" customHeight="1" x14ac:dyDescent="0.25">
      <c r="A55" s="93" t="s">
        <v>63</v>
      </c>
      <c r="B55" s="94"/>
      <c r="C55" s="94"/>
      <c r="D55" s="94"/>
      <c r="E55" s="95"/>
      <c r="F55" s="71">
        <v>0</v>
      </c>
      <c r="G55" s="71">
        <v>0</v>
      </c>
      <c r="H55" s="72">
        <v>0</v>
      </c>
      <c r="I55" s="71">
        <f t="shared" si="0"/>
        <v>0</v>
      </c>
      <c r="J55" s="73">
        <v>0</v>
      </c>
      <c r="L55" s="1" t="s">
        <v>100</v>
      </c>
    </row>
    <row r="56" spans="1:12" x14ac:dyDescent="0.25">
      <c r="A56" s="96"/>
      <c r="B56" s="97"/>
      <c r="C56" s="97"/>
      <c r="D56" s="97"/>
      <c r="E56" s="98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9"/>
      <c r="B57" s="100"/>
      <c r="C57" s="100"/>
      <c r="D57" s="100"/>
      <c r="E57" s="101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91" t="s">
        <v>36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37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38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x14ac:dyDescent="0.25">
      <c r="A61" s="91" t="s">
        <v>39</v>
      </c>
      <c r="B61" s="92"/>
      <c r="C61" s="92"/>
      <c r="D61" s="92"/>
      <c r="E61" s="92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1" t="s">
        <v>40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1" t="s">
        <v>41</v>
      </c>
      <c r="B63" s="92"/>
      <c r="C63" s="92"/>
      <c r="D63" s="92"/>
      <c r="E63" s="92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42</v>
      </c>
      <c r="B64" s="92"/>
      <c r="C64" s="92"/>
      <c r="D64" s="92"/>
      <c r="E64" s="92"/>
      <c r="F64" s="71">
        <v>33.4</v>
      </c>
      <c r="G64" s="71">
        <v>0</v>
      </c>
      <c r="H64" s="72">
        <v>33.4</v>
      </c>
      <c r="I64" s="71">
        <f t="shared" si="0"/>
        <v>33.4</v>
      </c>
      <c r="J64" s="73">
        <v>0</v>
      </c>
      <c r="L64" s="1" t="s">
        <v>100</v>
      </c>
    </row>
    <row r="65" spans="1:12" x14ac:dyDescent="0.25">
      <c r="A65" s="91" t="s">
        <v>43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v>0</v>
      </c>
      <c r="J65" s="73">
        <v>0</v>
      </c>
      <c r="L65" s="1" t="s">
        <v>100</v>
      </c>
    </row>
    <row r="66" spans="1:12" ht="15.75" thickBot="1" x14ac:dyDescent="0.3">
      <c r="A66" s="102" t="s">
        <v>44</v>
      </c>
      <c r="B66" s="103"/>
      <c r="C66" s="103"/>
      <c r="D66" s="103"/>
      <c r="E66" s="103"/>
      <c r="F66" s="74">
        <f>I66</f>
        <v>2139.83</v>
      </c>
      <c r="G66" s="74">
        <f t="shared" ref="G66:J66" si="1">SUM(G48:G65)</f>
        <v>0</v>
      </c>
      <c r="H66" s="75">
        <f t="shared" si="1"/>
        <v>2139.83</v>
      </c>
      <c r="I66" s="74">
        <f t="shared" si="1"/>
        <v>2139.83</v>
      </c>
      <c r="J66" s="76">
        <f t="shared" si="1"/>
        <v>0</v>
      </c>
      <c r="L66" s="1" t="s">
        <v>101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7" t="s">
        <v>22</v>
      </c>
      <c r="B68" s="108"/>
      <c r="C68" s="108"/>
      <c r="D68" s="108"/>
      <c r="E68" s="108"/>
      <c r="F68" s="108"/>
      <c r="G68" s="108"/>
      <c r="H68" s="108"/>
      <c r="I68" s="108"/>
      <c r="J68" s="109"/>
    </row>
    <row r="69" spans="1:12" x14ac:dyDescent="0.25">
      <c r="A69" s="110" t="s">
        <v>64</v>
      </c>
      <c r="B69" s="111"/>
      <c r="C69" s="111"/>
      <c r="D69" s="111"/>
      <c r="E69" s="111"/>
      <c r="F69" s="111"/>
      <c r="G69" s="111"/>
      <c r="H69" s="111"/>
      <c r="I69" s="111"/>
      <c r="J69" s="112"/>
    </row>
    <row r="70" spans="1:12" ht="72" x14ac:dyDescent="0.25">
      <c r="A70" s="113" t="s">
        <v>23</v>
      </c>
      <c r="B70" s="114"/>
      <c r="C70" s="114"/>
      <c r="D70" s="114"/>
      <c r="E70" s="114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91" t="s">
        <v>29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f>G71+H71</f>
        <v>0</v>
      </c>
      <c r="J71" s="73">
        <v>0</v>
      </c>
      <c r="L71" s="1" t="s">
        <v>100</v>
      </c>
    </row>
    <row r="72" spans="1:12" x14ac:dyDescent="0.25">
      <c r="A72" s="91" t="s">
        <v>30</v>
      </c>
      <c r="B72" s="92"/>
      <c r="C72" s="92"/>
      <c r="D72" s="92"/>
      <c r="E72" s="92"/>
      <c r="F72" s="71">
        <v>0</v>
      </c>
      <c r="G72" s="71">
        <v>0</v>
      </c>
      <c r="H72" s="72">
        <v>0</v>
      </c>
      <c r="I72" s="71">
        <f t="shared" ref="I72:I87" si="2">G72+H72</f>
        <v>0</v>
      </c>
      <c r="J72" s="73">
        <v>0</v>
      </c>
      <c r="L72" s="1" t="s">
        <v>100</v>
      </c>
    </row>
    <row r="73" spans="1:12" x14ac:dyDescent="0.25">
      <c r="A73" s="91" t="s">
        <v>31</v>
      </c>
      <c r="B73" s="92"/>
      <c r="C73" s="92"/>
      <c r="D73" s="92"/>
      <c r="E73" s="92"/>
      <c r="F73" s="71">
        <v>0</v>
      </c>
      <c r="G73" s="71">
        <v>0</v>
      </c>
      <c r="H73" s="72">
        <v>0</v>
      </c>
      <c r="I73" s="71">
        <f t="shared" si="2"/>
        <v>0</v>
      </c>
      <c r="J73" s="73">
        <v>0</v>
      </c>
      <c r="L73" s="1" t="s">
        <v>100</v>
      </c>
    </row>
    <row r="74" spans="1:12" x14ac:dyDescent="0.25">
      <c r="A74" s="91" t="s">
        <v>32</v>
      </c>
      <c r="B74" s="92"/>
      <c r="C74" s="92"/>
      <c r="D74" s="92"/>
      <c r="E74" s="92"/>
      <c r="F74" s="71">
        <v>0</v>
      </c>
      <c r="G74" s="71">
        <v>0</v>
      </c>
      <c r="H74" s="72">
        <v>0</v>
      </c>
      <c r="I74" s="71">
        <f t="shared" si="2"/>
        <v>0</v>
      </c>
      <c r="J74" s="73">
        <v>0</v>
      </c>
      <c r="L74" s="1" t="s">
        <v>100</v>
      </c>
    </row>
    <row r="75" spans="1:12" x14ac:dyDescent="0.25">
      <c r="A75" s="91" t="s">
        <v>33</v>
      </c>
      <c r="B75" s="92"/>
      <c r="C75" s="92"/>
      <c r="D75" s="92"/>
      <c r="E75" s="92"/>
      <c r="F75" s="71">
        <v>0</v>
      </c>
      <c r="G75" s="71">
        <v>0</v>
      </c>
      <c r="H75" s="72">
        <v>0</v>
      </c>
      <c r="I75" s="71">
        <f t="shared" si="2"/>
        <v>0</v>
      </c>
      <c r="J75" s="73">
        <v>0</v>
      </c>
      <c r="L75" s="1" t="s">
        <v>100</v>
      </c>
    </row>
    <row r="76" spans="1:12" x14ac:dyDescent="0.25">
      <c r="A76" s="91" t="s">
        <v>34</v>
      </c>
      <c r="B76" s="92"/>
      <c r="C76" s="92"/>
      <c r="D76" s="92"/>
      <c r="E76" s="92"/>
      <c r="F76" s="71">
        <v>0</v>
      </c>
      <c r="G76" s="71">
        <v>0</v>
      </c>
      <c r="H76" s="72">
        <v>0</v>
      </c>
      <c r="I76" s="71">
        <f t="shared" si="2"/>
        <v>0</v>
      </c>
      <c r="J76" s="73">
        <v>0</v>
      </c>
      <c r="L76" s="1" t="s">
        <v>100</v>
      </c>
    </row>
    <row r="77" spans="1:12" x14ac:dyDescent="0.25">
      <c r="A77" s="91" t="s">
        <v>35</v>
      </c>
      <c r="B77" s="92"/>
      <c r="C77" s="92"/>
      <c r="D77" s="92"/>
      <c r="E77" s="92"/>
      <c r="F77" s="71">
        <v>0</v>
      </c>
      <c r="G77" s="71">
        <v>0</v>
      </c>
      <c r="H77" s="72">
        <v>0</v>
      </c>
      <c r="I77" s="71">
        <f t="shared" si="2"/>
        <v>0</v>
      </c>
      <c r="J77" s="73">
        <v>0</v>
      </c>
      <c r="L77" s="1" t="s">
        <v>100</v>
      </c>
    </row>
    <row r="78" spans="1:12" x14ac:dyDescent="0.25">
      <c r="A78" s="93" t="s">
        <v>86</v>
      </c>
      <c r="B78" s="94"/>
      <c r="C78" s="94"/>
      <c r="D78" s="94"/>
      <c r="E78" s="95"/>
      <c r="F78" s="71">
        <v>0</v>
      </c>
      <c r="G78" s="71">
        <v>0</v>
      </c>
      <c r="H78" s="72">
        <v>0</v>
      </c>
      <c r="I78" s="71">
        <f t="shared" si="2"/>
        <v>0</v>
      </c>
      <c r="J78" s="73">
        <v>0</v>
      </c>
      <c r="L78" s="1" t="s">
        <v>100</v>
      </c>
    </row>
    <row r="79" spans="1:12" x14ac:dyDescent="0.25">
      <c r="A79" s="96"/>
      <c r="B79" s="97"/>
      <c r="C79" s="97"/>
      <c r="D79" s="97"/>
      <c r="E79" s="98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99"/>
      <c r="B80" s="100"/>
      <c r="C80" s="100"/>
      <c r="D80" s="100"/>
      <c r="E80" s="101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91" t="s">
        <v>36</v>
      </c>
      <c r="B81" s="92"/>
      <c r="C81" s="92"/>
      <c r="D81" s="92"/>
      <c r="E81" s="9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1" t="s">
        <v>37</v>
      </c>
      <c r="B82" s="92"/>
      <c r="C82" s="92"/>
      <c r="D82" s="92"/>
      <c r="E82" s="9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1" t="s">
        <v>38</v>
      </c>
      <c r="B83" s="92"/>
      <c r="C83" s="92"/>
      <c r="D83" s="92"/>
      <c r="E83" s="9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1" t="s">
        <v>39</v>
      </c>
      <c r="B84" s="92"/>
      <c r="C84" s="92"/>
      <c r="D84" s="92"/>
      <c r="E84" s="92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1" t="s">
        <v>40</v>
      </c>
      <c r="B85" s="92"/>
      <c r="C85" s="92"/>
      <c r="D85" s="92"/>
      <c r="E85" s="92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1" t="s">
        <v>41</v>
      </c>
      <c r="B86" s="92"/>
      <c r="C86" s="92"/>
      <c r="D86" s="92"/>
      <c r="E86" s="92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1" t="s">
        <v>42</v>
      </c>
      <c r="B87" s="92"/>
      <c r="C87" s="92"/>
      <c r="D87" s="92"/>
      <c r="E87" s="92"/>
      <c r="F87" s="71">
        <v>206.2</v>
      </c>
      <c r="G87" s="71">
        <v>0</v>
      </c>
      <c r="H87" s="72">
        <v>206.2</v>
      </c>
      <c r="I87" s="71">
        <f t="shared" si="2"/>
        <v>206.2</v>
      </c>
      <c r="J87" s="73">
        <v>0</v>
      </c>
      <c r="L87" s="1" t="s">
        <v>100</v>
      </c>
    </row>
    <row r="88" spans="1:12" x14ac:dyDescent="0.25">
      <c r="A88" s="91" t="s">
        <v>43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v>0</v>
      </c>
      <c r="J88" s="73">
        <v>0</v>
      </c>
      <c r="L88" s="1" t="s">
        <v>100</v>
      </c>
    </row>
    <row r="89" spans="1:12" ht="15.75" thickBot="1" x14ac:dyDescent="0.3">
      <c r="A89" s="102" t="s">
        <v>44</v>
      </c>
      <c r="B89" s="103"/>
      <c r="C89" s="103"/>
      <c r="D89" s="103"/>
      <c r="E89" s="103"/>
      <c r="F89" s="74">
        <f>I89</f>
        <v>206.2</v>
      </c>
      <c r="G89" s="74">
        <f t="shared" ref="G89:J89" si="3">SUM(G71:G88)</f>
        <v>0</v>
      </c>
      <c r="H89" s="75">
        <f t="shared" si="3"/>
        <v>206.2</v>
      </c>
      <c r="I89" s="74">
        <f t="shared" si="3"/>
        <v>206.2</v>
      </c>
      <c r="J89" s="76">
        <f t="shared" si="3"/>
        <v>0</v>
      </c>
      <c r="L89" s="1" t="s">
        <v>102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4" t="s">
        <v>45</v>
      </c>
      <c r="B91" s="104"/>
      <c r="C91" s="104"/>
      <c r="D91" s="104"/>
      <c r="E91" s="104"/>
      <c r="F91" s="104"/>
      <c r="G91" s="104"/>
      <c r="H91" s="104"/>
      <c r="I91" s="104"/>
      <c r="J91" s="104"/>
    </row>
    <row r="92" spans="1:12" x14ac:dyDescent="0.25">
      <c r="A92" s="124" t="s">
        <v>46</v>
      </c>
      <c r="B92" s="124"/>
      <c r="C92" s="124"/>
      <c r="D92" s="124"/>
      <c r="E92" s="124"/>
      <c r="F92" s="124"/>
      <c r="G92" s="124"/>
      <c r="H92" s="124"/>
      <c r="I92" s="124"/>
      <c r="J92" s="124"/>
    </row>
    <row r="93" spans="1:12" x14ac:dyDescent="0.25">
      <c r="A93" s="124" t="s">
        <v>47</v>
      </c>
      <c r="B93" s="124"/>
      <c r="C93" s="124"/>
      <c r="D93" s="124"/>
      <c r="E93" s="124"/>
      <c r="F93" s="124"/>
      <c r="G93" s="124"/>
      <c r="H93" s="124"/>
      <c r="I93" s="124"/>
      <c r="J93" s="124"/>
    </row>
    <row r="94" spans="1:12" x14ac:dyDescent="0.25">
      <c r="A94" s="124" t="s">
        <v>48</v>
      </c>
      <c r="B94" s="124"/>
      <c r="C94" s="124"/>
      <c r="D94" s="124"/>
      <c r="E94" s="124"/>
      <c r="F94" s="124"/>
      <c r="G94" s="124"/>
      <c r="H94" s="124"/>
      <c r="I94" s="124"/>
      <c r="J94" s="124"/>
    </row>
    <row r="95" spans="1:12" ht="21" customHeight="1" x14ac:dyDescent="0.25">
      <c r="A95" s="125" t="s">
        <v>49</v>
      </c>
      <c r="B95" s="126"/>
      <c r="C95" s="126"/>
      <c r="D95" s="126"/>
      <c r="E95" s="126"/>
      <c r="F95" s="126"/>
      <c r="G95" s="126"/>
      <c r="H95" s="126"/>
      <c r="I95" s="126"/>
      <c r="J95" s="126"/>
    </row>
    <row r="96" spans="1:12" ht="41.1" customHeight="1" x14ac:dyDescent="0.25">
      <c r="A96" s="127" t="s">
        <v>50</v>
      </c>
      <c r="B96" s="127"/>
      <c r="C96" s="127"/>
      <c r="D96" s="127"/>
      <c r="E96" s="127"/>
      <c r="F96" s="127"/>
      <c r="G96" s="127"/>
      <c r="H96" s="127"/>
      <c r="I96" s="127"/>
      <c r="J96" s="127"/>
    </row>
    <row r="97" spans="1:12" ht="15.75" thickBot="1" x14ac:dyDescent="0.3">
      <c r="A97" s="128" t="s">
        <v>51</v>
      </c>
      <c r="B97" s="128"/>
      <c r="C97" s="128"/>
      <c r="D97" s="128"/>
      <c r="E97" s="128"/>
      <c r="F97" s="128"/>
      <c r="G97" s="128"/>
      <c r="H97" s="128"/>
      <c r="I97" s="128"/>
      <c r="J97" s="128"/>
    </row>
    <row r="98" spans="1:12" ht="15.75" thickBot="1" x14ac:dyDescent="0.3">
      <c r="A98" s="119" t="s">
        <v>52</v>
      </c>
      <c r="B98" s="120"/>
      <c r="C98" s="120"/>
      <c r="D98" s="120"/>
      <c r="E98" s="120"/>
      <c r="F98" s="120"/>
      <c r="G98" s="120"/>
      <c r="H98" s="120"/>
      <c r="I98" s="120"/>
      <c r="J98" s="121"/>
    </row>
    <row r="99" spans="1:12" x14ac:dyDescent="0.25">
      <c r="A99" s="122" t="s">
        <v>68</v>
      </c>
      <c r="B99" s="123"/>
      <c r="C99" s="123"/>
      <c r="D99" s="123"/>
      <c r="E99" s="123"/>
      <c r="F99" s="123"/>
      <c r="G99" s="123"/>
      <c r="H99" s="123"/>
      <c r="I99" s="88"/>
      <c r="J99" s="58">
        <f>I37</f>
        <v>2139.8300000000008</v>
      </c>
      <c r="L99" s="1" t="s">
        <v>102</v>
      </c>
    </row>
    <row r="100" spans="1:12" ht="15.75" customHeight="1" x14ac:dyDescent="0.25">
      <c r="A100" s="91" t="s">
        <v>69</v>
      </c>
      <c r="B100" s="92"/>
      <c r="C100" s="92"/>
      <c r="D100" s="92"/>
      <c r="E100" s="92"/>
      <c r="F100" s="92"/>
      <c r="G100" s="92"/>
      <c r="H100" s="92"/>
      <c r="I100" s="89"/>
      <c r="J100" s="59">
        <f>F66</f>
        <v>2139.83</v>
      </c>
      <c r="L100" s="1" t="s">
        <v>102</v>
      </c>
    </row>
    <row r="101" spans="1:12" ht="15.75" customHeight="1" x14ac:dyDescent="0.25">
      <c r="A101" s="91" t="s">
        <v>67</v>
      </c>
      <c r="B101" s="92"/>
      <c r="C101" s="92"/>
      <c r="D101" s="92"/>
      <c r="E101" s="92"/>
      <c r="F101" s="92"/>
      <c r="G101" s="92"/>
      <c r="H101" s="92"/>
      <c r="I101" s="89"/>
      <c r="J101" s="59">
        <f>H36-H89</f>
        <v>0</v>
      </c>
      <c r="L101" s="1" t="s">
        <v>102</v>
      </c>
    </row>
    <row r="102" spans="1:12" ht="15.75" customHeight="1" x14ac:dyDescent="0.25">
      <c r="A102" s="91" t="s">
        <v>84</v>
      </c>
      <c r="B102" s="92"/>
      <c r="C102" s="92"/>
      <c r="D102" s="92"/>
      <c r="E102" s="92"/>
      <c r="F102" s="92"/>
      <c r="G102" s="92"/>
      <c r="H102" s="92"/>
      <c r="I102" s="89"/>
      <c r="J102" s="59">
        <v>0</v>
      </c>
      <c r="L102" s="1" t="s">
        <v>102</v>
      </c>
    </row>
    <row r="103" spans="1:12" ht="15.75" customHeight="1" x14ac:dyDescent="0.25">
      <c r="A103" s="91" t="s">
        <v>70</v>
      </c>
      <c r="B103" s="92"/>
      <c r="C103" s="92"/>
      <c r="D103" s="92"/>
      <c r="E103" s="92"/>
      <c r="F103" s="92"/>
      <c r="G103" s="92"/>
      <c r="H103" s="92"/>
      <c r="I103" s="89"/>
      <c r="J103" s="59">
        <v>0</v>
      </c>
      <c r="L103" s="1" t="s">
        <v>100</v>
      </c>
    </row>
    <row r="104" spans="1:12" ht="15.75" customHeight="1" x14ac:dyDescent="0.25">
      <c r="A104" s="91" t="s">
        <v>78</v>
      </c>
      <c r="B104" s="92"/>
      <c r="C104" s="92"/>
      <c r="D104" s="92"/>
      <c r="E104" s="92"/>
      <c r="F104" s="92"/>
      <c r="G104" s="92"/>
      <c r="H104" s="92"/>
      <c r="I104" s="89"/>
      <c r="J104" s="59">
        <f>H36-I89</f>
        <v>0</v>
      </c>
      <c r="L104" s="1" t="s">
        <v>102</v>
      </c>
    </row>
    <row r="105" spans="1:12" ht="15.75" customHeight="1" x14ac:dyDescent="0.25">
      <c r="A105" s="115" t="s">
        <v>79</v>
      </c>
      <c r="B105" s="116"/>
      <c r="C105" s="116"/>
      <c r="D105" s="116"/>
      <c r="E105" s="116"/>
      <c r="F105" s="116"/>
      <c r="G105" s="116"/>
      <c r="H105" s="116"/>
      <c r="I105" s="89"/>
      <c r="J105" s="60">
        <f>I37-H66</f>
        <v>0</v>
      </c>
      <c r="L105" s="1" t="s">
        <v>102</v>
      </c>
    </row>
    <row r="106" spans="1:12" ht="15.75" customHeight="1" thickBot="1" x14ac:dyDescent="0.3">
      <c r="A106" s="115" t="s">
        <v>80</v>
      </c>
      <c r="B106" s="116"/>
      <c r="C106" s="116"/>
      <c r="D106" s="116"/>
      <c r="E106" s="116"/>
      <c r="F106" s="116"/>
      <c r="G106" s="116"/>
      <c r="H106" s="116"/>
      <c r="I106" s="90"/>
      <c r="J106" s="61">
        <f>J104+J103</f>
        <v>0</v>
      </c>
      <c r="L106" s="1" t="s">
        <v>102</v>
      </c>
    </row>
    <row r="107" spans="1:12" ht="66" customHeight="1" x14ac:dyDescent="0.25">
      <c r="A107" s="117" t="s">
        <v>53</v>
      </c>
      <c r="B107" s="117"/>
      <c r="C107" s="117"/>
      <c r="D107" s="117"/>
      <c r="E107" s="117"/>
      <c r="F107" s="117"/>
      <c r="G107" s="117"/>
      <c r="H107" s="117"/>
      <c r="I107" s="117"/>
      <c r="J107" s="117"/>
    </row>
    <row r="108" spans="1:12" ht="15.75" x14ac:dyDescent="0.25">
      <c r="A108" s="256" t="s">
        <v>179</v>
      </c>
      <c r="B108" s="256"/>
      <c r="C108" s="256"/>
      <c r="D108" s="256"/>
      <c r="E108" s="256"/>
      <c r="F108" s="256"/>
      <c r="G108" s="256"/>
      <c r="H108" s="256"/>
      <c r="I108" s="256"/>
      <c r="J108" s="256"/>
      <c r="L108" s="1" t="s">
        <v>100</v>
      </c>
    </row>
    <row r="109" spans="1:12" x14ac:dyDescent="0.25">
      <c r="A109" s="14" t="s">
        <v>62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5" t="s">
        <v>60</v>
      </c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1:10" ht="15.75" x14ac:dyDescent="0.25">
      <c r="A113" s="106" t="str">
        <f>E7</f>
        <v>ANTÔNIO ROBERTO ARGERI</v>
      </c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1:10" ht="15.75" x14ac:dyDescent="0.25">
      <c r="A114" s="106" t="s">
        <v>61</v>
      </c>
      <c r="B114" s="106"/>
      <c r="C114" s="106"/>
      <c r="D114" s="106"/>
      <c r="E114" s="106"/>
      <c r="F114" s="106"/>
      <c r="G114" s="106"/>
      <c r="H114" s="106"/>
      <c r="I114" s="106"/>
      <c r="J114" s="106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topLeftCell="A103" workbookViewId="0">
      <selection activeCell="A119" sqref="A119:J119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6" t="s">
        <v>56</v>
      </c>
      <c r="B1" s="177"/>
      <c r="C1" s="177"/>
      <c r="D1" s="177"/>
      <c r="E1" s="177"/>
      <c r="F1" s="177"/>
      <c r="G1" s="177"/>
      <c r="H1" s="177"/>
      <c r="I1" s="177"/>
      <c r="J1" s="178"/>
      <c r="L1" s="196" t="s">
        <v>99</v>
      </c>
      <c r="M1" s="196"/>
      <c r="N1" s="196"/>
      <c r="O1" s="19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9" t="s">
        <v>0</v>
      </c>
      <c r="B3" s="180"/>
      <c r="C3" s="180"/>
      <c r="D3" s="180"/>
      <c r="E3" s="181" t="s">
        <v>55</v>
      </c>
      <c r="F3" s="181"/>
      <c r="G3" s="181"/>
      <c r="H3" s="181"/>
      <c r="I3" s="181"/>
      <c r="J3" s="182"/>
    </row>
    <row r="4" spans="1:15" s="8" customFormat="1" ht="42" customHeight="1" x14ac:dyDescent="0.25">
      <c r="A4" s="183" t="s">
        <v>1</v>
      </c>
      <c r="B4" s="184"/>
      <c r="C4" s="184"/>
      <c r="D4" s="184"/>
      <c r="E4" s="185" t="s">
        <v>120</v>
      </c>
      <c r="F4" s="185"/>
      <c r="G4" s="185"/>
      <c r="H4" s="185"/>
      <c r="I4" s="185"/>
      <c r="J4" s="186"/>
      <c r="L4" s="8" t="s">
        <v>100</v>
      </c>
    </row>
    <row r="5" spans="1:15" s="8" customFormat="1" ht="21" customHeight="1" x14ac:dyDescent="0.25">
      <c r="A5" s="183" t="s">
        <v>2</v>
      </c>
      <c r="B5" s="184"/>
      <c r="C5" s="184"/>
      <c r="D5" s="184"/>
      <c r="E5" s="187" t="s">
        <v>116</v>
      </c>
      <c r="F5" s="187"/>
      <c r="G5" s="187"/>
      <c r="H5" s="187"/>
      <c r="I5" s="187"/>
      <c r="J5" s="188"/>
      <c r="L5" s="8" t="s">
        <v>100</v>
      </c>
    </row>
    <row r="6" spans="1:15" s="8" customFormat="1" ht="24.75" customHeight="1" x14ac:dyDescent="0.25">
      <c r="A6" s="183" t="s">
        <v>90</v>
      </c>
      <c r="B6" s="184"/>
      <c r="C6" s="184"/>
      <c r="D6" s="184"/>
      <c r="E6" s="185" t="s">
        <v>122</v>
      </c>
      <c r="F6" s="185"/>
      <c r="G6" s="185"/>
      <c r="H6" s="185"/>
      <c r="I6" s="185"/>
      <c r="J6" s="186"/>
      <c r="L6" s="8" t="s">
        <v>100</v>
      </c>
    </row>
    <row r="7" spans="1:15" s="8" customFormat="1" ht="21" customHeight="1" x14ac:dyDescent="0.25">
      <c r="A7" s="183" t="s">
        <v>3</v>
      </c>
      <c r="B7" s="184"/>
      <c r="C7" s="184"/>
      <c r="D7" s="184"/>
      <c r="E7" s="187" t="s">
        <v>143</v>
      </c>
      <c r="F7" s="187"/>
      <c r="G7" s="187"/>
      <c r="H7" s="187"/>
      <c r="I7" s="187"/>
      <c r="J7" s="188"/>
      <c r="L7" s="8" t="s">
        <v>100</v>
      </c>
    </row>
    <row r="8" spans="1:15" s="8" customFormat="1" ht="21" customHeight="1" x14ac:dyDescent="0.25">
      <c r="A8" s="183" t="s">
        <v>4</v>
      </c>
      <c r="B8" s="184"/>
      <c r="C8" s="184"/>
      <c r="D8" s="184"/>
      <c r="E8" s="187" t="s">
        <v>147</v>
      </c>
      <c r="F8" s="187"/>
      <c r="G8" s="187"/>
      <c r="H8" s="187"/>
      <c r="I8" s="187"/>
      <c r="J8" s="188"/>
      <c r="L8" s="8" t="s">
        <v>100</v>
      </c>
    </row>
    <row r="9" spans="1:15" s="8" customFormat="1" ht="69.75" customHeight="1" x14ac:dyDescent="0.25">
      <c r="A9" s="183" t="s">
        <v>5</v>
      </c>
      <c r="B9" s="184"/>
      <c r="C9" s="184"/>
      <c r="D9" s="184"/>
      <c r="E9" s="185" t="s">
        <v>117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6</v>
      </c>
      <c r="B10" s="184"/>
      <c r="C10" s="184"/>
      <c r="D10" s="184"/>
      <c r="E10" s="187" t="s">
        <v>112</v>
      </c>
      <c r="F10" s="187"/>
      <c r="G10" s="187"/>
      <c r="H10" s="187"/>
      <c r="I10" s="187"/>
      <c r="J10" s="188"/>
      <c r="L10" s="8" t="s">
        <v>100</v>
      </c>
    </row>
    <row r="11" spans="1:15" s="8" customFormat="1" ht="21" customHeight="1" thickBot="1" x14ac:dyDescent="0.3">
      <c r="A11" s="192" t="s">
        <v>7</v>
      </c>
      <c r="B11" s="193"/>
      <c r="C11" s="193"/>
      <c r="D11" s="193"/>
      <c r="E11" s="194" t="s">
        <v>130</v>
      </c>
      <c r="F11" s="194"/>
      <c r="G11" s="194"/>
      <c r="H11" s="194"/>
      <c r="I11" s="194"/>
      <c r="J11" s="195"/>
      <c r="L11" s="8" t="s">
        <v>100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9" t="s">
        <v>8</v>
      </c>
      <c r="B13" s="190"/>
      <c r="C13" s="190"/>
      <c r="D13" s="38" t="s">
        <v>57</v>
      </c>
      <c r="E13" s="190" t="s">
        <v>9</v>
      </c>
      <c r="F13" s="190"/>
      <c r="G13" s="190" t="s">
        <v>10</v>
      </c>
      <c r="H13" s="190"/>
      <c r="I13" s="190" t="s">
        <v>11</v>
      </c>
      <c r="J13" s="191"/>
    </row>
    <row r="14" spans="1:15" x14ac:dyDescent="0.25">
      <c r="A14" s="200" t="s">
        <v>59</v>
      </c>
      <c r="B14" s="201"/>
      <c r="C14" s="201"/>
      <c r="D14" s="57" t="s">
        <v>118</v>
      </c>
      <c r="E14" s="202">
        <v>45289</v>
      </c>
      <c r="F14" s="202"/>
      <c r="G14" s="202" t="s">
        <v>119</v>
      </c>
      <c r="H14" s="203"/>
      <c r="I14" s="204">
        <v>11675.52</v>
      </c>
      <c r="J14" s="205"/>
      <c r="L14" s="1" t="s">
        <v>100</v>
      </c>
      <c r="M14" s="33"/>
    </row>
    <row r="15" spans="1:15" x14ac:dyDescent="0.25">
      <c r="A15" s="200" t="s">
        <v>12</v>
      </c>
      <c r="B15" s="201"/>
      <c r="C15" s="201"/>
      <c r="D15" s="15"/>
      <c r="E15" s="209"/>
      <c r="F15" s="210"/>
      <c r="G15" s="210"/>
      <c r="H15" s="210"/>
      <c r="I15" s="174"/>
      <c r="J15" s="175"/>
      <c r="L15" s="1" t="s">
        <v>100</v>
      </c>
      <c r="M15" s="34"/>
    </row>
    <row r="16" spans="1:15" ht="15.75" thickBot="1" x14ac:dyDescent="0.3">
      <c r="A16" s="165" t="s">
        <v>12</v>
      </c>
      <c r="B16" s="166"/>
      <c r="C16" s="166"/>
      <c r="D16" s="13"/>
      <c r="E16" s="167"/>
      <c r="F16" s="167"/>
      <c r="G16" s="167"/>
      <c r="H16" s="167"/>
      <c r="I16" s="167"/>
      <c r="J16" s="168"/>
      <c r="L16" s="1" t="s">
        <v>100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7" t="s">
        <v>13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3" ht="37.5" customHeight="1" x14ac:dyDescent="0.25">
      <c r="A19" s="206" t="s">
        <v>14</v>
      </c>
      <c r="B19" s="207"/>
      <c r="C19" s="207" t="s">
        <v>15</v>
      </c>
      <c r="D19" s="207"/>
      <c r="E19" s="207" t="s">
        <v>16</v>
      </c>
      <c r="F19" s="207"/>
      <c r="G19" s="207" t="s">
        <v>17</v>
      </c>
      <c r="H19" s="207"/>
      <c r="I19" s="207" t="s">
        <v>18</v>
      </c>
      <c r="J19" s="208"/>
    </row>
    <row r="20" spans="1:13" x14ac:dyDescent="0.25">
      <c r="A20" s="219">
        <f>'SET 24'!A25:B25</f>
        <v>45550</v>
      </c>
      <c r="B20" s="220"/>
      <c r="C20" s="310">
        <f>'SET 24'!C25:D25</f>
        <v>972.96</v>
      </c>
      <c r="D20" s="224"/>
      <c r="E20" s="219">
        <f>'SET 24'!E25:F25</f>
        <v>45544</v>
      </c>
      <c r="F20" s="220"/>
      <c r="G20" s="223">
        <f>'SET 24'!G25:H25</f>
        <v>553345000015554</v>
      </c>
      <c r="H20" s="220"/>
      <c r="I20" s="224">
        <f>'SET 24'!I25:J25</f>
        <v>972.96</v>
      </c>
      <c r="J20" s="225"/>
      <c r="L20" s="1" t="s">
        <v>100</v>
      </c>
    </row>
    <row r="21" spans="1:13" x14ac:dyDescent="0.25">
      <c r="A21" s="219">
        <f>'OUT 24'!A20:B20</f>
        <v>45570</v>
      </c>
      <c r="B21" s="220"/>
      <c r="C21" s="310">
        <f>'OUT 24'!C20:D20</f>
        <v>972.96</v>
      </c>
      <c r="D21" s="224"/>
      <c r="E21" s="219">
        <f>'OUT 24'!E20:F20</f>
        <v>45573</v>
      </c>
      <c r="F21" s="220"/>
      <c r="G21" s="223">
        <f>'OUT 24'!G20:H20</f>
        <v>553345000015554</v>
      </c>
      <c r="H21" s="220"/>
      <c r="I21" s="224">
        <f>'OUT 24'!I20:J20</f>
        <v>972.96</v>
      </c>
      <c r="J21" s="225"/>
      <c r="L21" s="1" t="s">
        <v>100</v>
      </c>
    </row>
    <row r="22" spans="1:13" x14ac:dyDescent="0.25">
      <c r="A22" s="219">
        <f>'NOV 24'!A20:B20</f>
        <v>45601</v>
      </c>
      <c r="B22" s="220"/>
      <c r="C22" s="310">
        <f>'NOV 24'!C20:D20</f>
        <v>972.96</v>
      </c>
      <c r="D22" s="224"/>
      <c r="E22" s="219">
        <f>'NOV 24'!E20:F20</f>
        <v>45602</v>
      </c>
      <c r="F22" s="220"/>
      <c r="G22" s="223">
        <f>'NOV 24'!G20:H20</f>
        <v>553345000015554</v>
      </c>
      <c r="H22" s="220"/>
      <c r="I22" s="224">
        <f>'NOV 24'!I20:J20</f>
        <v>972.96</v>
      </c>
      <c r="J22" s="225"/>
      <c r="L22" s="1" t="s">
        <v>100</v>
      </c>
    </row>
    <row r="23" spans="1:13" x14ac:dyDescent="0.25">
      <c r="A23" s="219">
        <f>'DEZ 24'!A20:B20</f>
        <v>45631</v>
      </c>
      <c r="B23" s="220"/>
      <c r="C23" s="310">
        <f>'DEZ 24'!C20:D20</f>
        <v>972.92</v>
      </c>
      <c r="D23" s="224"/>
      <c r="E23" s="219">
        <f>'DEZ 24'!E20:F20</f>
        <v>45635</v>
      </c>
      <c r="F23" s="220"/>
      <c r="G23" s="223">
        <f>'DEZ 24'!G20:H20</f>
        <v>553345000015554</v>
      </c>
      <c r="H23" s="220"/>
      <c r="I23" s="224">
        <f>'DEZ 24'!I20:J20</f>
        <v>972.97</v>
      </c>
      <c r="J23" s="225"/>
      <c r="L23" s="1" t="s">
        <v>100</v>
      </c>
    </row>
    <row r="24" spans="1:13" x14ac:dyDescent="0.25">
      <c r="A24" s="230"/>
      <c r="B24" s="227"/>
      <c r="C24" s="311"/>
      <c r="D24" s="312"/>
      <c r="E24" s="230"/>
      <c r="F24" s="227"/>
      <c r="G24" s="233"/>
      <c r="H24" s="227"/>
      <c r="I24" s="234"/>
      <c r="J24" s="235"/>
      <c r="L24" s="1" t="s">
        <v>100</v>
      </c>
      <c r="M24" s="1" t="s">
        <v>62</v>
      </c>
    </row>
    <row r="25" spans="1:13" x14ac:dyDescent="0.25">
      <c r="A25" s="230"/>
      <c r="B25" s="227"/>
      <c r="C25" s="311"/>
      <c r="D25" s="312"/>
      <c r="E25" s="230"/>
      <c r="F25" s="227"/>
      <c r="G25" s="233"/>
      <c r="H25" s="227"/>
      <c r="I25" s="234"/>
      <c r="J25" s="235"/>
      <c r="L25" s="1" t="s">
        <v>100</v>
      </c>
    </row>
    <row r="26" spans="1:13" x14ac:dyDescent="0.25">
      <c r="A26" s="230"/>
      <c r="B26" s="227"/>
      <c r="C26" s="311"/>
      <c r="D26" s="312"/>
      <c r="E26" s="230"/>
      <c r="F26" s="227"/>
      <c r="G26" s="233"/>
      <c r="H26" s="227"/>
      <c r="I26" s="234"/>
      <c r="J26" s="235"/>
      <c r="L26" s="1" t="s">
        <v>100</v>
      </c>
    </row>
    <row r="27" spans="1:13" x14ac:dyDescent="0.25">
      <c r="A27" s="230"/>
      <c r="B27" s="227"/>
      <c r="C27" s="311"/>
      <c r="D27" s="312"/>
      <c r="E27" s="230"/>
      <c r="F27" s="227"/>
      <c r="G27" s="233"/>
      <c r="H27" s="227"/>
      <c r="I27" s="234"/>
      <c r="J27" s="235"/>
      <c r="L27" s="1" t="s">
        <v>100</v>
      </c>
    </row>
    <row r="28" spans="1:13" x14ac:dyDescent="0.25">
      <c r="A28" s="313"/>
      <c r="B28" s="226"/>
      <c r="C28" s="311"/>
      <c r="D28" s="312"/>
      <c r="E28" s="313"/>
      <c r="F28" s="226"/>
      <c r="G28" s="233"/>
      <c r="H28" s="227"/>
      <c r="I28" s="234"/>
      <c r="J28" s="235"/>
      <c r="L28" s="1" t="s">
        <v>100</v>
      </c>
    </row>
    <row r="29" spans="1:13" x14ac:dyDescent="0.25">
      <c r="A29" s="230"/>
      <c r="B29" s="227"/>
      <c r="C29" s="311"/>
      <c r="D29" s="312"/>
      <c r="E29" s="230"/>
      <c r="F29" s="227"/>
      <c r="G29" s="233"/>
      <c r="H29" s="227"/>
      <c r="I29" s="234"/>
      <c r="J29" s="235"/>
      <c r="L29" s="1" t="s">
        <v>100</v>
      </c>
    </row>
    <row r="30" spans="1:13" x14ac:dyDescent="0.25">
      <c r="A30" s="230"/>
      <c r="B30" s="227"/>
      <c r="C30" s="311"/>
      <c r="D30" s="312"/>
      <c r="E30" s="230"/>
      <c r="F30" s="227"/>
      <c r="G30" s="233"/>
      <c r="H30" s="227"/>
      <c r="I30" s="234"/>
      <c r="J30" s="235"/>
      <c r="L30" s="1" t="s">
        <v>100</v>
      </c>
    </row>
    <row r="31" spans="1:13" x14ac:dyDescent="0.25">
      <c r="A31" s="230"/>
      <c r="B31" s="227"/>
      <c r="C31" s="311"/>
      <c r="D31" s="312"/>
      <c r="E31" s="230"/>
      <c r="F31" s="227"/>
      <c r="G31" s="233"/>
      <c r="H31" s="227"/>
      <c r="I31" s="234"/>
      <c r="J31" s="235"/>
      <c r="L31" s="1" t="s">
        <v>100</v>
      </c>
    </row>
    <row r="32" spans="1:13" x14ac:dyDescent="0.25">
      <c r="A32" s="230"/>
      <c r="B32" s="227"/>
      <c r="C32" s="311"/>
      <c r="D32" s="312"/>
      <c r="E32" s="230"/>
      <c r="F32" s="227"/>
      <c r="G32" s="233"/>
      <c r="H32" s="227"/>
      <c r="I32" s="234"/>
      <c r="J32" s="235"/>
      <c r="L32" s="1" t="s">
        <v>100</v>
      </c>
    </row>
    <row r="33" spans="1:12" x14ac:dyDescent="0.25">
      <c r="A33" s="230"/>
      <c r="B33" s="227"/>
      <c r="C33" s="311"/>
      <c r="D33" s="312"/>
      <c r="E33" s="230"/>
      <c r="F33" s="227"/>
      <c r="G33" s="233"/>
      <c r="H33" s="227"/>
      <c r="I33" s="234"/>
      <c r="J33" s="235"/>
      <c r="L33" s="1" t="s">
        <v>100</v>
      </c>
    </row>
    <row r="34" spans="1:12" x14ac:dyDescent="0.25">
      <c r="A34" s="230"/>
      <c r="B34" s="227"/>
      <c r="C34" s="311"/>
      <c r="D34" s="312"/>
      <c r="E34" s="230"/>
      <c r="F34" s="227"/>
      <c r="G34" s="233"/>
      <c r="H34" s="227"/>
      <c r="I34" s="234" t="str">
        <f t="shared" ref="I34" si="0">IF(C34="","",C34)</f>
        <v/>
      </c>
      <c r="J34" s="23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66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26">
        <f>'2º QUAD 24'!J111</f>
        <v>0</v>
      </c>
      <c r="I36" s="31">
        <f>'2º QUAD 24'!J112</f>
        <v>960.65000000000009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27"/>
      <c r="I37" s="24">
        <f>'SET 24'!I36+'OUT 24'!I31+'NOV 24'!I31+'DEZ 24'!I31</f>
        <v>3891.8500000000004</v>
      </c>
      <c r="J37" s="159"/>
      <c r="L37" s="1" t="s">
        <v>101</v>
      </c>
    </row>
    <row r="38" spans="1:12" x14ac:dyDescent="0.25">
      <c r="A38" s="161" t="s">
        <v>81</v>
      </c>
      <c r="B38" s="149"/>
      <c r="C38" s="149"/>
      <c r="D38" s="149"/>
      <c r="E38" s="149"/>
      <c r="F38" s="149"/>
      <c r="G38" s="157"/>
      <c r="H38" s="28">
        <v>0</v>
      </c>
      <c r="I38" s="25"/>
      <c r="J38" s="159"/>
      <c r="L38" s="1" t="s">
        <v>101</v>
      </c>
    </row>
    <row r="39" spans="1:12" x14ac:dyDescent="0.25">
      <c r="A39" s="148" t="s">
        <v>82</v>
      </c>
      <c r="B39" s="149"/>
      <c r="C39" s="149"/>
      <c r="D39" s="149"/>
      <c r="E39" s="149"/>
      <c r="F39" s="149"/>
      <c r="G39" s="157"/>
      <c r="H39" s="27"/>
      <c r="I39" s="24">
        <f>'SET 24'!I38+'OUT 24'!I33+'NOV 24'!I33+'DEZ 24'!I33</f>
        <v>0</v>
      </c>
      <c r="J39" s="159"/>
      <c r="L39" s="1" t="s">
        <v>101</v>
      </c>
    </row>
    <row r="40" spans="1:12" ht="24" customHeight="1" x14ac:dyDescent="0.25">
      <c r="A40" s="148" t="s">
        <v>87</v>
      </c>
      <c r="B40" s="149"/>
      <c r="C40" s="149"/>
      <c r="D40" s="149"/>
      <c r="E40" s="149"/>
      <c r="F40" s="149"/>
      <c r="G40" s="157"/>
      <c r="H40" s="28">
        <f>'SET 24'!H39+'OUT 24'!H34+'NOV 24'!H34+'DEZ 24'!H34</f>
        <v>0</v>
      </c>
      <c r="I40" s="24">
        <f>'SET 24'!I39+'OUT 24'!I34+'NOV 24'!I34+'DEZ 24'!I34</f>
        <v>0</v>
      </c>
      <c r="J40" s="159"/>
      <c r="L40" s="1" t="s">
        <v>101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27"/>
      <c r="I41" s="24">
        <f>I36+I37+I39+I40</f>
        <v>4852.5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28">
        <v>206.2</v>
      </c>
      <c r="I42" s="27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29"/>
      <c r="I43" s="30">
        <f>I41+H42</f>
        <v>5058.7</v>
      </c>
      <c r="J43" s="160"/>
      <c r="L43" s="1" t="s">
        <v>101</v>
      </c>
    </row>
    <row r="45" spans="1:12" x14ac:dyDescent="0.25">
      <c r="A45" s="124" t="s">
        <v>19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178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10" t="s">
        <v>65</v>
      </c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">
        <v>4918.55</v>
      </c>
      <c r="G54" s="4">
        <v>0</v>
      </c>
      <c r="H54" s="23">
        <v>4918.55</v>
      </c>
      <c r="I54" s="4">
        <f>G54+H54</f>
        <v>4918.55</v>
      </c>
      <c r="J54" s="5"/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">
        <v>0</v>
      </c>
      <c r="G55" s="4">
        <v>0</v>
      </c>
      <c r="H55" s="23">
        <f>'MAIO 24'!H55+'JUN 24'!H62+'JUL 24'!H57+'AGO 24'!H55</f>
        <v>0</v>
      </c>
      <c r="I55" s="4">
        <f t="shared" ref="I55:I70" si="1">G55+H55</f>
        <v>0</v>
      </c>
      <c r="J55" s="5"/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">
        <v>59.85</v>
      </c>
      <c r="G56" s="4">
        <v>0</v>
      </c>
      <c r="H56" s="23">
        <v>59.85</v>
      </c>
      <c r="I56" s="4">
        <f t="shared" si="1"/>
        <v>59.85</v>
      </c>
      <c r="J56" s="5"/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">
        <v>0</v>
      </c>
      <c r="G57" s="4">
        <v>0</v>
      </c>
      <c r="H57" s="23">
        <f>'MAIO 24'!H57+'JUN 24'!H64+'JUL 24'!H59+'AGO 24'!H57</f>
        <v>0</v>
      </c>
      <c r="I57" s="4">
        <f t="shared" si="1"/>
        <v>0</v>
      </c>
      <c r="J57" s="5"/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">
        <v>0</v>
      </c>
      <c r="G58" s="4">
        <v>0</v>
      </c>
      <c r="H58" s="23">
        <f>'MAIO 24'!H58+'JUN 24'!H65+'JUL 24'!H60+'AGO 24'!H58</f>
        <v>0</v>
      </c>
      <c r="I58" s="4">
        <f t="shared" si="1"/>
        <v>0</v>
      </c>
      <c r="J58" s="5"/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">
        <v>0</v>
      </c>
      <c r="G59" s="4">
        <v>0</v>
      </c>
      <c r="H59" s="23">
        <f>'MAIO 24'!H59+'JUN 24'!H66+'JUL 24'!H61+'AGO 24'!H59</f>
        <v>0</v>
      </c>
      <c r="I59" s="4">
        <f t="shared" si="1"/>
        <v>0</v>
      </c>
      <c r="J59" s="5"/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">
        <v>0</v>
      </c>
      <c r="G60" s="4">
        <v>0</v>
      </c>
      <c r="H60" s="23">
        <f>'MAIO 24'!H60+'JUN 24'!H67+'JUL 24'!H62+'AGO 24'!H60</f>
        <v>0</v>
      </c>
      <c r="I60" s="4">
        <f t="shared" si="1"/>
        <v>0</v>
      </c>
      <c r="J60" s="5"/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">
        <v>0</v>
      </c>
      <c r="G61" s="4">
        <v>0</v>
      </c>
      <c r="H61" s="23">
        <f>'MAIO 24'!H61+'JUN 24'!H68+'JUL 24'!H63+'AGO 24'!H61</f>
        <v>0</v>
      </c>
      <c r="I61" s="4">
        <f t="shared" si="1"/>
        <v>0</v>
      </c>
      <c r="J61" s="5"/>
      <c r="L61" s="1" t="s">
        <v>100</v>
      </c>
    </row>
    <row r="62" spans="1:12" x14ac:dyDescent="0.25">
      <c r="A62" s="96"/>
      <c r="B62" s="97"/>
      <c r="C62" s="97"/>
      <c r="D62" s="97"/>
      <c r="E62" s="98"/>
      <c r="F62" s="4">
        <v>0</v>
      </c>
      <c r="G62" s="4">
        <v>0</v>
      </c>
      <c r="H62" s="23">
        <f>'MAIO 24'!H62+'JUN 24'!H69+'JUL 24'!H64+'AGO 24'!H62</f>
        <v>0</v>
      </c>
      <c r="I62" s="4">
        <f t="shared" si="1"/>
        <v>0</v>
      </c>
      <c r="J62" s="5"/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">
        <v>0</v>
      </c>
      <c r="G63" s="4">
        <v>0</v>
      </c>
      <c r="H63" s="23">
        <f>'MAIO 24'!H63+'JUN 24'!H70+'JUL 24'!H65+'AGO 24'!H63</f>
        <v>0</v>
      </c>
      <c r="I63" s="4">
        <f t="shared" si="1"/>
        <v>0</v>
      </c>
      <c r="J63" s="5"/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">
        <v>0</v>
      </c>
      <c r="G64" s="4">
        <v>0</v>
      </c>
      <c r="H64" s="23">
        <f>'MAIO 24'!H64+'JUN 24'!H71+'JUL 24'!H66+'AGO 24'!H64</f>
        <v>0</v>
      </c>
      <c r="I64" s="4">
        <f t="shared" si="1"/>
        <v>0</v>
      </c>
      <c r="J64" s="5"/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">
        <v>0</v>
      </c>
      <c r="G65" s="4">
        <v>0</v>
      </c>
      <c r="H65" s="23">
        <f>'MAIO 24'!H65+'JUN 24'!H72+'JUL 24'!H67+'AGO 24'!H65</f>
        <v>0</v>
      </c>
      <c r="I65" s="4">
        <f t="shared" si="1"/>
        <v>0</v>
      </c>
      <c r="J65" s="5"/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">
        <v>0</v>
      </c>
      <c r="G66" s="4">
        <v>0</v>
      </c>
      <c r="H66" s="23">
        <f>'MAIO 24'!H66+'JUN 24'!H73+'JUL 24'!H68+'AGO 24'!H66</f>
        <v>0</v>
      </c>
      <c r="I66" s="4">
        <f t="shared" si="1"/>
        <v>0</v>
      </c>
      <c r="J66" s="5"/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">
        <v>0</v>
      </c>
      <c r="G67" s="4">
        <v>0</v>
      </c>
      <c r="H67" s="23">
        <f>'MAIO 24'!H67+'JUN 24'!H74+'JUL 24'!H69+'AGO 24'!H67</f>
        <v>0</v>
      </c>
      <c r="I67" s="4">
        <f t="shared" si="1"/>
        <v>0</v>
      </c>
      <c r="J67" s="5"/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">
        <v>0</v>
      </c>
      <c r="G68" s="4">
        <v>0</v>
      </c>
      <c r="H68" s="23">
        <f>'MAIO 24'!H68+'JUN 24'!H75+'JUL 24'!H70+'AGO 24'!H68</f>
        <v>0</v>
      </c>
      <c r="I68" s="4">
        <f t="shared" si="1"/>
        <v>0</v>
      </c>
      <c r="J68" s="5"/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">
        <v>0</v>
      </c>
      <c r="G69" s="4">
        <v>0</v>
      </c>
      <c r="H69" s="23">
        <f>'MAIO 24'!H69+'JUN 24'!H76+'JUL 24'!H71+'AGO 24'!H69</f>
        <v>0</v>
      </c>
      <c r="I69" s="4">
        <f t="shared" si="1"/>
        <v>0</v>
      </c>
      <c r="J69" s="5"/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">
        <v>80.3</v>
      </c>
      <c r="G70" s="4">
        <v>0</v>
      </c>
      <c r="H70" s="23">
        <v>80.3</v>
      </c>
      <c r="I70" s="4">
        <f t="shared" si="1"/>
        <v>80.3</v>
      </c>
      <c r="J70" s="5"/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"/>
      <c r="G71" s="4"/>
      <c r="H71" s="23">
        <f>'MAIO 24'!H71+'JUN 24'!H78+'JUL 24'!H73+'AGO 24'!H71</f>
        <v>0</v>
      </c>
      <c r="I71" s="4"/>
      <c r="J71" s="5"/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6">
        <f>I72</f>
        <v>5058.7000000000007</v>
      </c>
      <c r="G72" s="6">
        <f t="shared" ref="G72:J72" si="2">SUM(G54:G71)</f>
        <v>0</v>
      </c>
      <c r="H72" s="23">
        <f>SUM(H54:H71)</f>
        <v>5058.7000000000007</v>
      </c>
      <c r="I72" s="6">
        <f>SUM(I54:I71)</f>
        <v>5058.7000000000007</v>
      </c>
      <c r="J72" s="7">
        <f t="shared" si="2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">
        <v>0</v>
      </c>
      <c r="G77" s="4">
        <v>0</v>
      </c>
      <c r="H77" s="23">
        <v>0</v>
      </c>
      <c r="I77" s="4">
        <f>G77+H77</f>
        <v>0</v>
      </c>
      <c r="J77" s="5"/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">
        <v>0</v>
      </c>
      <c r="G78" s="4">
        <v>0</v>
      </c>
      <c r="H78" s="23">
        <f>'MAIO 24'!H78+'JUN 24'!H85+'JUL 24'!H80+'AGO 24'!H78</f>
        <v>0</v>
      </c>
      <c r="I78" s="4">
        <f t="shared" ref="I78:I93" si="3">G78+H78</f>
        <v>0</v>
      </c>
      <c r="J78" s="5"/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">
        <v>0</v>
      </c>
      <c r="G79" s="4">
        <v>0</v>
      </c>
      <c r="H79" s="23">
        <f>'MAIO 24'!H79+'JUN 24'!H86+'JUL 24'!H81+'AGO 24'!H79</f>
        <v>0</v>
      </c>
      <c r="I79" s="4">
        <f t="shared" si="3"/>
        <v>0</v>
      </c>
      <c r="J79" s="5"/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">
        <v>0</v>
      </c>
      <c r="G80" s="4">
        <v>0</v>
      </c>
      <c r="H80" s="23">
        <f>'MAIO 24'!H80+'JUN 24'!H87+'JUL 24'!H82+'AGO 24'!H80</f>
        <v>0</v>
      </c>
      <c r="I80" s="4">
        <f t="shared" si="3"/>
        <v>0</v>
      </c>
      <c r="J80" s="5"/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">
        <v>0</v>
      </c>
      <c r="G81" s="4">
        <v>0</v>
      </c>
      <c r="H81" s="23">
        <f>'MAIO 24'!H81+'JUN 24'!H88+'JUL 24'!H83+'AGO 24'!H81</f>
        <v>0</v>
      </c>
      <c r="I81" s="4">
        <f t="shared" si="3"/>
        <v>0</v>
      </c>
      <c r="J81" s="5"/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">
        <v>0</v>
      </c>
      <c r="G82" s="4">
        <v>0</v>
      </c>
      <c r="H82" s="23">
        <f>'MAIO 24'!H82+'JUN 24'!H89+'JUL 24'!H84+'AGO 24'!H82</f>
        <v>0</v>
      </c>
      <c r="I82" s="4">
        <f t="shared" si="3"/>
        <v>0</v>
      </c>
      <c r="J82" s="5"/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">
        <v>0</v>
      </c>
      <c r="G83" s="4">
        <v>0</v>
      </c>
      <c r="H83" s="23">
        <f>'MAIO 24'!H83+'JUN 24'!H90+'JUL 24'!H85+'AGO 24'!H83</f>
        <v>0</v>
      </c>
      <c r="I83" s="4">
        <f t="shared" si="3"/>
        <v>0</v>
      </c>
      <c r="J83" s="5"/>
      <c r="L83" s="1" t="s">
        <v>100</v>
      </c>
    </row>
    <row r="84" spans="1:12" ht="15" customHeight="1" x14ac:dyDescent="0.25">
      <c r="A84" s="93" t="s">
        <v>89</v>
      </c>
      <c r="B84" s="94"/>
      <c r="C84" s="94"/>
      <c r="D84" s="94"/>
      <c r="E84" s="95"/>
      <c r="F84" s="4">
        <v>0</v>
      </c>
      <c r="G84" s="4">
        <v>0</v>
      </c>
      <c r="H84" s="23">
        <f>'MAIO 24'!H84+'JUN 24'!H91+'JUL 24'!H86+'AGO 24'!H84</f>
        <v>0</v>
      </c>
      <c r="I84" s="4">
        <f t="shared" si="3"/>
        <v>0</v>
      </c>
      <c r="J84" s="5"/>
      <c r="L84" s="1" t="s">
        <v>100</v>
      </c>
    </row>
    <row r="85" spans="1:12" x14ac:dyDescent="0.25">
      <c r="A85" s="96"/>
      <c r="B85" s="97"/>
      <c r="C85" s="97"/>
      <c r="D85" s="97"/>
      <c r="E85" s="98"/>
      <c r="F85" s="4">
        <v>0</v>
      </c>
      <c r="G85" s="4">
        <v>0</v>
      </c>
      <c r="H85" s="23">
        <f>'MAIO 24'!H85+'JUN 24'!H92+'JUL 24'!H87+'AGO 24'!H85</f>
        <v>0</v>
      </c>
      <c r="I85" s="4">
        <f t="shared" si="3"/>
        <v>0</v>
      </c>
      <c r="J85" s="5"/>
      <c r="L85" s="1" t="s">
        <v>100</v>
      </c>
    </row>
    <row r="86" spans="1:12" ht="15" customHeight="1" x14ac:dyDescent="0.25">
      <c r="A86" s="96"/>
      <c r="B86" s="97"/>
      <c r="C86" s="97"/>
      <c r="D86" s="97"/>
      <c r="E86" s="98"/>
      <c r="F86" s="4">
        <v>0</v>
      </c>
      <c r="G86" s="4">
        <v>0</v>
      </c>
      <c r="H86" s="23">
        <f>'MAIO 24'!H86+'JUN 24'!H93+'JUL 24'!H88+'AGO 24'!H86</f>
        <v>0</v>
      </c>
      <c r="I86" s="4">
        <f t="shared" si="3"/>
        <v>0</v>
      </c>
      <c r="J86" s="5"/>
      <c r="L86" s="1" t="s">
        <v>100</v>
      </c>
    </row>
    <row r="87" spans="1:12" x14ac:dyDescent="0.25">
      <c r="A87" s="99"/>
      <c r="B87" s="100"/>
      <c r="C87" s="100"/>
      <c r="D87" s="100"/>
      <c r="E87" s="101"/>
      <c r="F87" s="4"/>
      <c r="G87" s="4"/>
      <c r="H87" s="23">
        <f>'MAIO 24'!H87+'JUN 24'!H94+'JUL 24'!H89+'AGO 24'!H87</f>
        <v>0</v>
      </c>
      <c r="I87" s="4">
        <f t="shared" si="3"/>
        <v>0</v>
      </c>
      <c r="J87" s="5"/>
      <c r="L87" s="1" t="s">
        <v>100</v>
      </c>
    </row>
    <row r="88" spans="1:12" x14ac:dyDescent="0.25">
      <c r="A88" s="91" t="s">
        <v>36</v>
      </c>
      <c r="B88" s="92"/>
      <c r="C88" s="92"/>
      <c r="D88" s="92"/>
      <c r="E88" s="92"/>
      <c r="F88" s="4">
        <v>0</v>
      </c>
      <c r="G88" s="4">
        <v>0</v>
      </c>
      <c r="H88" s="23">
        <f>'MAIO 24'!H88+'JUN 24'!H95+'JUL 24'!H90+'AGO 24'!H88</f>
        <v>0</v>
      </c>
      <c r="I88" s="4">
        <f t="shared" si="3"/>
        <v>0</v>
      </c>
      <c r="J88" s="5"/>
      <c r="L88" s="1" t="s">
        <v>100</v>
      </c>
    </row>
    <row r="89" spans="1:12" x14ac:dyDescent="0.25">
      <c r="A89" s="91" t="s">
        <v>37</v>
      </c>
      <c r="B89" s="92"/>
      <c r="C89" s="92"/>
      <c r="D89" s="92"/>
      <c r="E89" s="92"/>
      <c r="F89" s="4">
        <v>0</v>
      </c>
      <c r="G89" s="4">
        <v>0</v>
      </c>
      <c r="H89" s="23">
        <f>'MAIO 24'!H89+'JUN 24'!H96+'JUL 24'!H91+'AGO 24'!H89</f>
        <v>0</v>
      </c>
      <c r="I89" s="4">
        <f t="shared" si="3"/>
        <v>0</v>
      </c>
      <c r="J89" s="5"/>
      <c r="L89" s="1" t="s">
        <v>100</v>
      </c>
    </row>
    <row r="90" spans="1:12" x14ac:dyDescent="0.25">
      <c r="A90" s="91" t="s">
        <v>38</v>
      </c>
      <c r="B90" s="92"/>
      <c r="C90" s="92"/>
      <c r="D90" s="92"/>
      <c r="E90" s="92"/>
      <c r="F90" s="4">
        <v>0</v>
      </c>
      <c r="G90" s="4">
        <v>0</v>
      </c>
      <c r="H90" s="23">
        <f>'MAIO 24'!H90+'JUN 24'!H97+'JUL 24'!H92+'AGO 24'!H90</f>
        <v>0</v>
      </c>
      <c r="I90" s="4">
        <f t="shared" si="3"/>
        <v>0</v>
      </c>
      <c r="J90" s="5"/>
      <c r="L90" s="1" t="s">
        <v>100</v>
      </c>
    </row>
    <row r="91" spans="1:12" x14ac:dyDescent="0.25">
      <c r="A91" s="91" t="s">
        <v>39</v>
      </c>
      <c r="B91" s="92"/>
      <c r="C91" s="92"/>
      <c r="D91" s="92"/>
      <c r="E91" s="92"/>
      <c r="F91" s="4">
        <v>0</v>
      </c>
      <c r="G91" s="4">
        <v>0</v>
      </c>
      <c r="H91" s="23">
        <f>'MAIO 24'!H91+'JUN 24'!H98+'JUL 24'!H93+'AGO 24'!H91</f>
        <v>0</v>
      </c>
      <c r="I91" s="4">
        <f t="shared" si="3"/>
        <v>0</v>
      </c>
      <c r="J91" s="5"/>
      <c r="L91" s="1" t="s">
        <v>100</v>
      </c>
    </row>
    <row r="92" spans="1:12" x14ac:dyDescent="0.25">
      <c r="A92" s="91" t="s">
        <v>40</v>
      </c>
      <c r="B92" s="92"/>
      <c r="C92" s="92"/>
      <c r="D92" s="92"/>
      <c r="E92" s="92"/>
      <c r="F92" s="4">
        <v>0</v>
      </c>
      <c r="G92" s="4">
        <v>0</v>
      </c>
      <c r="H92" s="23">
        <f>'MAIO 24'!H92+'JUN 24'!H99+'JUL 24'!H94+'AGO 24'!H92</f>
        <v>0</v>
      </c>
      <c r="I92" s="4">
        <f t="shared" si="3"/>
        <v>0</v>
      </c>
      <c r="J92" s="5"/>
      <c r="L92" s="1" t="s">
        <v>100</v>
      </c>
    </row>
    <row r="93" spans="1:12" x14ac:dyDescent="0.25">
      <c r="A93" s="91" t="s">
        <v>41</v>
      </c>
      <c r="B93" s="92"/>
      <c r="C93" s="92"/>
      <c r="D93" s="92"/>
      <c r="E93" s="92"/>
      <c r="F93" s="4">
        <v>0</v>
      </c>
      <c r="G93" s="4">
        <v>0</v>
      </c>
      <c r="H93" s="23">
        <f>'MAIO 24'!H93+'JUN 24'!H100+'JUL 24'!H95+'AGO 24'!H93</f>
        <v>0</v>
      </c>
      <c r="I93" s="4">
        <f t="shared" si="3"/>
        <v>0</v>
      </c>
      <c r="J93" s="5"/>
      <c r="L93" s="1" t="s">
        <v>100</v>
      </c>
    </row>
    <row r="94" spans="1:12" x14ac:dyDescent="0.25">
      <c r="A94" s="91" t="s">
        <v>42</v>
      </c>
      <c r="B94" s="92"/>
      <c r="C94" s="92"/>
      <c r="D94" s="92"/>
      <c r="E94" s="92"/>
      <c r="F94" s="4">
        <v>206.2</v>
      </c>
      <c r="G94" s="4">
        <v>0</v>
      </c>
      <c r="H94" s="23">
        <v>206.2</v>
      </c>
      <c r="I94" s="4">
        <f>G94+H94</f>
        <v>206.2</v>
      </c>
      <c r="J94" s="5"/>
      <c r="L94" s="1" t="s">
        <v>100</v>
      </c>
    </row>
    <row r="95" spans="1:12" x14ac:dyDescent="0.25">
      <c r="A95" s="91" t="s">
        <v>43</v>
      </c>
      <c r="B95" s="92"/>
      <c r="C95" s="92"/>
      <c r="D95" s="92"/>
      <c r="E95" s="92"/>
      <c r="F95" s="4"/>
      <c r="G95" s="4"/>
      <c r="H95" s="23">
        <v>0</v>
      </c>
      <c r="I95" s="4">
        <v>0</v>
      </c>
      <c r="J95" s="5"/>
      <c r="L95" s="1" t="s">
        <v>100</v>
      </c>
    </row>
    <row r="96" spans="1:12" ht="15.75" thickBot="1" x14ac:dyDescent="0.3">
      <c r="A96" s="102" t="s">
        <v>44</v>
      </c>
      <c r="B96" s="103"/>
      <c r="C96" s="103"/>
      <c r="D96" s="103"/>
      <c r="E96" s="103"/>
      <c r="F96" s="6">
        <f>I96</f>
        <v>206.2</v>
      </c>
      <c r="G96" s="6">
        <f t="shared" ref="G96:J96" si="4">SUM(G77:G95)</f>
        <v>0</v>
      </c>
      <c r="H96" s="6">
        <f>SUM(H77:H95)</f>
        <v>206.2</v>
      </c>
      <c r="I96" s="6">
        <f>SUM(I77:I95)</f>
        <v>206.2</v>
      </c>
      <c r="J96" s="7">
        <f t="shared" si="4"/>
        <v>0</v>
      </c>
      <c r="L96" s="1" t="s">
        <v>102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4" t="s">
        <v>45</v>
      </c>
      <c r="B98" s="104"/>
      <c r="C98" s="104"/>
      <c r="D98" s="104"/>
      <c r="E98" s="104"/>
      <c r="F98" s="104"/>
      <c r="G98" s="104"/>
      <c r="H98" s="104"/>
      <c r="I98" s="104"/>
      <c r="J98" s="104"/>
    </row>
    <row r="99" spans="1:12" x14ac:dyDescent="0.25">
      <c r="A99" s="124" t="s">
        <v>46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47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x14ac:dyDescent="0.25">
      <c r="A101" s="124" t="s">
        <v>48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2" ht="21" customHeight="1" x14ac:dyDescent="0.25">
      <c r="A102" s="125" t="s">
        <v>49</v>
      </c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spans="1:12" ht="41.1" customHeight="1" x14ac:dyDescent="0.25">
      <c r="A103" s="127" t="s">
        <v>50</v>
      </c>
      <c r="B103" s="127"/>
      <c r="C103" s="127"/>
      <c r="D103" s="127"/>
      <c r="E103" s="127"/>
      <c r="F103" s="127"/>
      <c r="G103" s="127"/>
      <c r="H103" s="127"/>
      <c r="I103" s="127"/>
      <c r="J103" s="127"/>
    </row>
    <row r="104" spans="1:12" ht="15.75" thickBot="1" x14ac:dyDescent="0.3">
      <c r="A104" s="128" t="s">
        <v>51</v>
      </c>
      <c r="B104" s="128"/>
      <c r="C104" s="128"/>
      <c r="D104" s="128"/>
      <c r="E104" s="128"/>
      <c r="F104" s="128"/>
      <c r="G104" s="128"/>
      <c r="H104" s="128"/>
      <c r="I104" s="128"/>
      <c r="J104" s="128"/>
    </row>
    <row r="105" spans="1:12" ht="15.75" customHeight="1" thickBot="1" x14ac:dyDescent="0.3">
      <c r="A105" s="119" t="s">
        <v>52</v>
      </c>
      <c r="B105" s="120"/>
      <c r="C105" s="120"/>
      <c r="D105" s="120"/>
      <c r="E105" s="120"/>
      <c r="F105" s="120"/>
      <c r="G105" s="120"/>
      <c r="H105" s="120"/>
      <c r="I105" s="120"/>
      <c r="J105" s="121"/>
    </row>
    <row r="106" spans="1:12" ht="15" customHeight="1" x14ac:dyDescent="0.25">
      <c r="A106" s="122" t="s">
        <v>68</v>
      </c>
      <c r="B106" s="123"/>
      <c r="C106" s="123"/>
      <c r="D106" s="123"/>
      <c r="E106" s="123"/>
      <c r="F106" s="123"/>
      <c r="G106" s="123"/>
      <c r="H106" s="123"/>
      <c r="I106" s="88"/>
      <c r="J106" s="21">
        <f>I43</f>
        <v>5058.7</v>
      </c>
      <c r="L106" s="1" t="s">
        <v>102</v>
      </c>
    </row>
    <row r="107" spans="1:12" ht="15.75" customHeight="1" x14ac:dyDescent="0.25">
      <c r="A107" s="91" t="s">
        <v>69</v>
      </c>
      <c r="B107" s="92"/>
      <c r="C107" s="92"/>
      <c r="D107" s="92"/>
      <c r="E107" s="92"/>
      <c r="F107" s="92"/>
      <c r="G107" s="92"/>
      <c r="H107" s="92"/>
      <c r="I107" s="89"/>
      <c r="J107" s="20">
        <f>F72</f>
        <v>5058.7000000000007</v>
      </c>
      <c r="L107" s="1" t="s">
        <v>102</v>
      </c>
    </row>
    <row r="108" spans="1:12" ht="15.75" customHeight="1" x14ac:dyDescent="0.25">
      <c r="A108" s="91" t="s">
        <v>83</v>
      </c>
      <c r="B108" s="92"/>
      <c r="C108" s="92"/>
      <c r="D108" s="92"/>
      <c r="E108" s="92"/>
      <c r="F108" s="92"/>
      <c r="G108" s="92"/>
      <c r="H108" s="92"/>
      <c r="I108" s="89"/>
      <c r="J108" s="20">
        <f>H42-H96</f>
        <v>0</v>
      </c>
      <c r="K108" s="19"/>
      <c r="L108" s="1" t="s">
        <v>102</v>
      </c>
    </row>
    <row r="109" spans="1:12" ht="15.75" customHeight="1" x14ac:dyDescent="0.25">
      <c r="A109" s="91" t="s">
        <v>85</v>
      </c>
      <c r="B109" s="92"/>
      <c r="C109" s="92"/>
      <c r="D109" s="92"/>
      <c r="E109" s="92"/>
      <c r="F109" s="92"/>
      <c r="G109" s="92"/>
      <c r="H109" s="92"/>
      <c r="I109" s="89"/>
      <c r="J109" s="20">
        <v>0</v>
      </c>
      <c r="L109" s="1" t="s">
        <v>102</v>
      </c>
    </row>
    <row r="110" spans="1:12" ht="15.75" customHeight="1" x14ac:dyDescent="0.25">
      <c r="A110" s="91" t="s">
        <v>70</v>
      </c>
      <c r="B110" s="92"/>
      <c r="C110" s="92"/>
      <c r="D110" s="92"/>
      <c r="E110" s="92"/>
      <c r="F110" s="92"/>
      <c r="G110" s="92"/>
      <c r="H110" s="92"/>
      <c r="I110" s="89"/>
      <c r="J110" s="20">
        <f>'MAIO 24'!J109+'JUN 24'!J116+'JUL 24'!J111+'AGO 24'!J109</f>
        <v>0</v>
      </c>
      <c r="L110" s="1" t="s">
        <v>102</v>
      </c>
    </row>
    <row r="111" spans="1:12" ht="15.75" customHeight="1" x14ac:dyDescent="0.25">
      <c r="A111" s="91" t="s">
        <v>78</v>
      </c>
      <c r="B111" s="92"/>
      <c r="C111" s="92"/>
      <c r="D111" s="92"/>
      <c r="E111" s="92"/>
      <c r="F111" s="92"/>
      <c r="G111" s="92"/>
      <c r="H111" s="92"/>
      <c r="I111" s="89"/>
      <c r="J111" s="20">
        <f>J108</f>
        <v>0</v>
      </c>
      <c r="L111" s="1" t="s">
        <v>102</v>
      </c>
    </row>
    <row r="112" spans="1:12" ht="15.75" customHeight="1" x14ac:dyDescent="0.25">
      <c r="A112" s="115" t="s">
        <v>79</v>
      </c>
      <c r="B112" s="116"/>
      <c r="C112" s="116"/>
      <c r="D112" s="116"/>
      <c r="E112" s="116"/>
      <c r="F112" s="116"/>
      <c r="G112" s="116"/>
      <c r="H112" s="116"/>
      <c r="I112" s="89"/>
      <c r="J112" s="35">
        <f>J109</f>
        <v>0</v>
      </c>
      <c r="L112" s="1" t="s">
        <v>102</v>
      </c>
    </row>
    <row r="113" spans="1:12" ht="15.75" thickBot="1" x14ac:dyDescent="0.3">
      <c r="A113" s="115" t="s">
        <v>80</v>
      </c>
      <c r="B113" s="116"/>
      <c r="C113" s="116"/>
      <c r="D113" s="116"/>
      <c r="E113" s="116"/>
      <c r="F113" s="116"/>
      <c r="G113" s="116"/>
      <c r="H113" s="116"/>
      <c r="I113" s="90"/>
      <c r="J113" s="37">
        <f>J111+J112</f>
        <v>0</v>
      </c>
      <c r="L113" s="1" t="s">
        <v>102</v>
      </c>
    </row>
    <row r="114" spans="1:12" ht="59.45" customHeight="1" x14ac:dyDescent="0.25">
      <c r="A114" s="117" t="s">
        <v>53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L114" s="1" t="s">
        <v>100</v>
      </c>
    </row>
    <row r="115" spans="1:12" ht="15.75" x14ac:dyDescent="0.25">
      <c r="A115" s="256" t="s">
        <v>179</v>
      </c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1:12" x14ac:dyDescent="0.25">
      <c r="A116" s="14" t="s">
        <v>62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5" t="s">
        <v>60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tr">
        <f>E7</f>
        <v>ANTÔNIO ROBERTO ARGERI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1:12" ht="15.75" x14ac:dyDescent="0.25">
      <c r="A121" s="106" t="s">
        <v>61</v>
      </c>
      <c r="B121" s="106"/>
      <c r="C121" s="106"/>
      <c r="D121" s="106"/>
      <c r="E121" s="106"/>
      <c r="F121" s="106"/>
      <c r="G121" s="106"/>
      <c r="H121" s="106"/>
      <c r="I121" s="106"/>
      <c r="J121" s="106"/>
    </row>
    <row r="123" spans="1:12" x14ac:dyDescent="0.25">
      <c r="J123" s="1" t="s">
        <v>180</v>
      </c>
    </row>
    <row r="134" spans="7:7" x14ac:dyDescent="0.25">
      <c r="G134" s="1" t="s">
        <v>62</v>
      </c>
    </row>
  </sheetData>
  <mergeCells count="197"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opLeftCell="A97" workbookViewId="0">
      <selection activeCell="A49" sqref="A49:J49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6" t="s">
        <v>56</v>
      </c>
      <c r="B1" s="177"/>
      <c r="C1" s="177"/>
      <c r="D1" s="177"/>
      <c r="E1" s="177"/>
      <c r="F1" s="177"/>
      <c r="G1" s="177"/>
      <c r="H1" s="177"/>
      <c r="I1" s="177"/>
      <c r="J1" s="178"/>
      <c r="L1" s="196" t="s">
        <v>99</v>
      </c>
      <c r="M1" s="196"/>
      <c r="N1" s="196"/>
      <c r="O1" s="196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9" t="s">
        <v>0</v>
      </c>
      <c r="B3" s="180"/>
      <c r="C3" s="180"/>
      <c r="D3" s="180"/>
      <c r="E3" s="181" t="s">
        <v>55</v>
      </c>
      <c r="F3" s="181"/>
      <c r="G3" s="181"/>
      <c r="H3" s="181"/>
      <c r="I3" s="181"/>
      <c r="J3" s="182"/>
    </row>
    <row r="4" spans="1:15" s="8" customFormat="1" ht="42" customHeight="1" x14ac:dyDescent="0.25">
      <c r="A4" s="183" t="s">
        <v>1</v>
      </c>
      <c r="B4" s="184"/>
      <c r="C4" s="184"/>
      <c r="D4" s="184"/>
      <c r="E4" s="185" t="s">
        <v>120</v>
      </c>
      <c r="F4" s="185"/>
      <c r="G4" s="185"/>
      <c r="H4" s="185"/>
      <c r="I4" s="185"/>
      <c r="J4" s="186"/>
      <c r="L4" s="8" t="s">
        <v>100</v>
      </c>
    </row>
    <row r="5" spans="1:15" s="8" customFormat="1" ht="21" customHeight="1" x14ac:dyDescent="0.25">
      <c r="A5" s="183" t="s">
        <v>2</v>
      </c>
      <c r="B5" s="184"/>
      <c r="C5" s="184"/>
      <c r="D5" s="184"/>
      <c r="E5" s="187" t="s">
        <v>116</v>
      </c>
      <c r="F5" s="187"/>
      <c r="G5" s="187"/>
      <c r="H5" s="187"/>
      <c r="I5" s="187"/>
      <c r="J5" s="188"/>
      <c r="L5" s="8" t="s">
        <v>100</v>
      </c>
    </row>
    <row r="6" spans="1:15" s="8" customFormat="1" ht="29.25" customHeight="1" x14ac:dyDescent="0.25">
      <c r="A6" s="183" t="s">
        <v>90</v>
      </c>
      <c r="B6" s="184"/>
      <c r="C6" s="184"/>
      <c r="D6" s="184"/>
      <c r="E6" s="185" t="s">
        <v>122</v>
      </c>
      <c r="F6" s="185"/>
      <c r="G6" s="185"/>
      <c r="H6" s="185"/>
      <c r="I6" s="185"/>
      <c r="J6" s="186"/>
      <c r="L6" s="8" t="s">
        <v>100</v>
      </c>
    </row>
    <row r="7" spans="1:15" s="8" customFormat="1" ht="21" customHeight="1" x14ac:dyDescent="0.25">
      <c r="A7" s="183" t="s">
        <v>3</v>
      </c>
      <c r="B7" s="184"/>
      <c r="C7" s="184"/>
      <c r="D7" s="184"/>
      <c r="E7" s="187" t="s">
        <v>143</v>
      </c>
      <c r="F7" s="187"/>
      <c r="G7" s="187"/>
      <c r="H7" s="187"/>
      <c r="I7" s="187"/>
      <c r="J7" s="188"/>
      <c r="L7" s="8" t="s">
        <v>100</v>
      </c>
    </row>
    <row r="8" spans="1:15" s="8" customFormat="1" ht="21" customHeight="1" x14ac:dyDescent="0.25">
      <c r="A8" s="183" t="s">
        <v>4</v>
      </c>
      <c r="B8" s="184"/>
      <c r="C8" s="184"/>
      <c r="D8" s="184"/>
      <c r="E8" s="187" t="s">
        <v>147</v>
      </c>
      <c r="F8" s="187"/>
      <c r="G8" s="187"/>
      <c r="H8" s="187"/>
      <c r="I8" s="187"/>
      <c r="J8" s="188"/>
      <c r="L8" s="8" t="s">
        <v>100</v>
      </c>
    </row>
    <row r="9" spans="1:15" s="8" customFormat="1" ht="73.5" customHeight="1" x14ac:dyDescent="0.25">
      <c r="A9" s="183" t="s">
        <v>5</v>
      </c>
      <c r="B9" s="184"/>
      <c r="C9" s="184"/>
      <c r="D9" s="184"/>
      <c r="E9" s="185" t="s">
        <v>117</v>
      </c>
      <c r="F9" s="185"/>
      <c r="G9" s="185"/>
      <c r="H9" s="185"/>
      <c r="I9" s="185"/>
      <c r="J9" s="186"/>
      <c r="L9" s="8" t="s">
        <v>100</v>
      </c>
    </row>
    <row r="10" spans="1:15" s="8" customFormat="1" ht="21" customHeight="1" x14ac:dyDescent="0.25">
      <c r="A10" s="183" t="s">
        <v>6</v>
      </c>
      <c r="B10" s="184"/>
      <c r="C10" s="184"/>
      <c r="D10" s="184"/>
      <c r="E10" s="187">
        <v>2024</v>
      </c>
      <c r="F10" s="187"/>
      <c r="G10" s="187"/>
      <c r="H10" s="187"/>
      <c r="I10" s="187"/>
      <c r="J10" s="188"/>
      <c r="L10" s="8" t="s">
        <v>100</v>
      </c>
    </row>
    <row r="11" spans="1:15" s="8" customFormat="1" ht="21" customHeight="1" thickBot="1" x14ac:dyDescent="0.3">
      <c r="A11" s="192" t="s">
        <v>7</v>
      </c>
      <c r="B11" s="193"/>
      <c r="C11" s="193"/>
      <c r="D11" s="193"/>
      <c r="E11" s="194" t="s">
        <v>130</v>
      </c>
      <c r="F11" s="194"/>
      <c r="G11" s="194"/>
      <c r="H11" s="194"/>
      <c r="I11" s="194"/>
      <c r="J11" s="195"/>
      <c r="L11" s="8" t="s">
        <v>100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9" t="s">
        <v>8</v>
      </c>
      <c r="B13" s="190"/>
      <c r="C13" s="190"/>
      <c r="D13" s="38" t="s">
        <v>57</v>
      </c>
      <c r="E13" s="190" t="s">
        <v>9</v>
      </c>
      <c r="F13" s="190"/>
      <c r="G13" s="190" t="s">
        <v>10</v>
      </c>
      <c r="H13" s="190"/>
      <c r="I13" s="190" t="s">
        <v>11</v>
      </c>
      <c r="J13" s="191"/>
    </row>
    <row r="14" spans="1:15" x14ac:dyDescent="0.25">
      <c r="A14" s="200" t="s">
        <v>59</v>
      </c>
      <c r="B14" s="201"/>
      <c r="C14" s="201"/>
      <c r="D14" s="57" t="s">
        <v>118</v>
      </c>
      <c r="E14" s="202">
        <v>45289</v>
      </c>
      <c r="F14" s="202"/>
      <c r="G14" s="202" t="s">
        <v>119</v>
      </c>
      <c r="H14" s="203"/>
      <c r="I14" s="204">
        <v>11675.52</v>
      </c>
      <c r="J14" s="205"/>
      <c r="L14" s="1" t="s">
        <v>100</v>
      </c>
      <c r="M14" s="33"/>
    </row>
    <row r="15" spans="1:15" x14ac:dyDescent="0.25">
      <c r="A15" s="200" t="s">
        <v>12</v>
      </c>
      <c r="B15" s="201"/>
      <c r="C15" s="201"/>
      <c r="D15" s="15"/>
      <c r="E15" s="209"/>
      <c r="F15" s="210"/>
      <c r="G15" s="210"/>
      <c r="H15" s="210"/>
      <c r="I15" s="174"/>
      <c r="J15" s="175"/>
      <c r="L15" s="1" t="s">
        <v>100</v>
      </c>
      <c r="M15" s="34"/>
    </row>
    <row r="16" spans="1:15" ht="15.75" thickBot="1" x14ac:dyDescent="0.3">
      <c r="A16" s="165" t="s">
        <v>12</v>
      </c>
      <c r="B16" s="166"/>
      <c r="C16" s="166"/>
      <c r="D16" s="13"/>
      <c r="E16" s="167"/>
      <c r="F16" s="167"/>
      <c r="G16" s="167"/>
      <c r="H16" s="167"/>
      <c r="I16" s="167"/>
      <c r="J16" s="168"/>
      <c r="L16" s="1" t="s">
        <v>100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7" t="s">
        <v>13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3" ht="37.5" customHeight="1" x14ac:dyDescent="0.25">
      <c r="A19" s="206" t="s">
        <v>14</v>
      </c>
      <c r="B19" s="207"/>
      <c r="C19" s="207" t="s">
        <v>15</v>
      </c>
      <c r="D19" s="207"/>
      <c r="E19" s="207" t="s">
        <v>16</v>
      </c>
      <c r="F19" s="207"/>
      <c r="G19" s="207" t="s">
        <v>17</v>
      </c>
      <c r="H19" s="207"/>
      <c r="I19" s="207" t="s">
        <v>18</v>
      </c>
      <c r="J19" s="208"/>
    </row>
    <row r="20" spans="1:13" ht="15" customHeight="1" x14ac:dyDescent="0.25">
      <c r="A20" s="219">
        <f>'JAN 24'!A26:B26</f>
        <v>45296</v>
      </c>
      <c r="B20" s="220"/>
      <c r="C20" s="257">
        <f>'JAN 24'!C26:D26</f>
        <v>972.96</v>
      </c>
      <c r="D20" s="258"/>
      <c r="E20" s="219" t="str">
        <f>'JAN 24'!E26:F26</f>
        <v>-</v>
      </c>
      <c r="F20" s="220"/>
      <c r="G20" s="219" t="str">
        <f>'JAN 24'!G26:H26</f>
        <v>-</v>
      </c>
      <c r="H20" s="220"/>
      <c r="I20" s="237">
        <f>'JAN 24'!I26:J26</f>
        <v>0</v>
      </c>
      <c r="J20" s="220"/>
      <c r="L20" s="1" t="s">
        <v>100</v>
      </c>
    </row>
    <row r="21" spans="1:13" ht="15" customHeight="1" x14ac:dyDescent="0.25">
      <c r="A21" s="163">
        <f>'FEV 24'!A26:B26</f>
        <v>45327</v>
      </c>
      <c r="B21" s="220"/>
      <c r="C21" s="304">
        <f>'FEV 24'!C26:D26</f>
        <v>972.96</v>
      </c>
      <c r="D21" s="304"/>
      <c r="E21" s="163">
        <f>'FEV 24'!E26:F26</f>
        <v>45330</v>
      </c>
      <c r="F21" s="220"/>
      <c r="G21" s="223">
        <f>'FEV 24'!G26:H26</f>
        <v>553345000015554</v>
      </c>
      <c r="H21" s="220"/>
      <c r="I21" s="224">
        <f>'FEV 24'!I26:J26</f>
        <v>1061.42</v>
      </c>
      <c r="J21" s="225"/>
      <c r="L21" s="1" t="s">
        <v>100</v>
      </c>
    </row>
    <row r="22" spans="1:13" ht="15" customHeight="1" x14ac:dyDescent="0.25">
      <c r="A22" s="163">
        <f>'MAR 24'!A26:B26</f>
        <v>45356</v>
      </c>
      <c r="B22" s="220"/>
      <c r="C22" s="304">
        <f>'MAR 24'!C26:D26</f>
        <v>972.96</v>
      </c>
      <c r="D22" s="304"/>
      <c r="E22" s="163">
        <f>'MAR 24'!E26:F26</f>
        <v>45365</v>
      </c>
      <c r="F22" s="220"/>
      <c r="G22" s="223">
        <f>'MAR 24'!G26:H26</f>
        <v>553345000015554</v>
      </c>
      <c r="H22" s="220"/>
      <c r="I22" s="224">
        <f>'MAR 24'!I26:J26</f>
        <v>1857.46</v>
      </c>
      <c r="J22" s="225"/>
      <c r="L22" s="1" t="s">
        <v>100</v>
      </c>
    </row>
    <row r="23" spans="1:13" ht="15" customHeight="1" x14ac:dyDescent="0.25">
      <c r="A23" s="163">
        <f>'ABRIL 24'!A26:B26</f>
        <v>45387</v>
      </c>
      <c r="B23" s="220"/>
      <c r="C23" s="314">
        <f>'ABRIL 24'!C26:D26</f>
        <v>972.96</v>
      </c>
      <c r="D23" s="314"/>
      <c r="E23" s="163">
        <f>'ABRIL 24'!E26:F26</f>
        <v>45387</v>
      </c>
      <c r="F23" s="220"/>
      <c r="G23" s="223">
        <f>'ABRIL 24'!G26:H26</f>
        <v>553345000015554</v>
      </c>
      <c r="H23" s="220"/>
      <c r="I23" s="224">
        <f>'ABRIL 24'!I26:J26</f>
        <v>972.96</v>
      </c>
      <c r="J23" s="225"/>
      <c r="L23" s="1" t="s">
        <v>100</v>
      </c>
    </row>
    <row r="24" spans="1:13" x14ac:dyDescent="0.25">
      <c r="A24" s="219">
        <f>'MAIO 24'!A26:B26</f>
        <v>45306</v>
      </c>
      <c r="B24" s="220"/>
      <c r="C24" s="304">
        <f>'MAIO 24'!C26:D26</f>
        <v>972.96</v>
      </c>
      <c r="D24" s="304"/>
      <c r="E24" s="219">
        <f>'MAIO 24'!E26:F26</f>
        <v>45420</v>
      </c>
      <c r="F24" s="220"/>
      <c r="G24" s="223">
        <f>'MAIO 24'!G26:H26</f>
        <v>553345000015554</v>
      </c>
      <c r="H24" s="220"/>
      <c r="I24" s="224">
        <f>'MAIO 24'!I26:J26</f>
        <v>972.96</v>
      </c>
      <c r="J24" s="225"/>
      <c r="L24" s="1" t="s">
        <v>100</v>
      </c>
      <c r="M24" s="1" t="s">
        <v>62</v>
      </c>
    </row>
    <row r="25" spans="1:13" x14ac:dyDescent="0.25">
      <c r="A25" s="219">
        <f>'JUN 24'!A26:B26</f>
        <v>45448</v>
      </c>
      <c r="B25" s="220"/>
      <c r="C25" s="304">
        <f>'JUN 24'!C26:D26</f>
        <v>972.96</v>
      </c>
      <c r="D25" s="304"/>
      <c r="E25" s="219">
        <f>'JUN 24'!E26:F26</f>
        <v>45456</v>
      </c>
      <c r="F25" s="220"/>
      <c r="G25" s="223">
        <f>'JUN 24'!G26:H26</f>
        <v>553345000015554</v>
      </c>
      <c r="H25" s="220"/>
      <c r="I25" s="224">
        <f>'JUN 24'!I26:J26</f>
        <v>972.96</v>
      </c>
      <c r="J25" s="225"/>
      <c r="L25" s="1" t="s">
        <v>100</v>
      </c>
    </row>
    <row r="26" spans="1:13" x14ac:dyDescent="0.25">
      <c r="A26" s="219">
        <f>'JUL 24'!A26:B26</f>
        <v>45488</v>
      </c>
      <c r="B26" s="220"/>
      <c r="C26" s="304">
        <f>'JUL 24'!C26:D26</f>
        <v>972.96</v>
      </c>
      <c r="D26" s="304"/>
      <c r="E26" s="219">
        <f>'JUL 24'!E26:F26</f>
        <v>45483</v>
      </c>
      <c r="F26" s="220"/>
      <c r="G26" s="223">
        <f>'JUL 24'!G26:H26</f>
        <v>553345000015554</v>
      </c>
      <c r="H26" s="220"/>
      <c r="I26" s="224">
        <f>'JUL 24'!I26:J26</f>
        <v>972.96</v>
      </c>
      <c r="J26" s="225"/>
      <c r="L26" s="1" t="s">
        <v>100</v>
      </c>
    </row>
    <row r="27" spans="1:13" x14ac:dyDescent="0.25">
      <c r="A27" s="219">
        <f>'AGO 24'!A26:B26</f>
        <v>45519</v>
      </c>
      <c r="B27" s="220"/>
      <c r="C27" s="304">
        <f>'AGO 24'!C26:D26</f>
        <v>972.95</v>
      </c>
      <c r="D27" s="304"/>
      <c r="E27" s="219">
        <f>'AGO 24'!E26:F26</f>
        <v>45510</v>
      </c>
      <c r="F27" s="220"/>
      <c r="G27" s="223">
        <f>'AGO 24'!G26:H26</f>
        <v>553345000015554</v>
      </c>
      <c r="H27" s="220"/>
      <c r="I27" s="224">
        <f>'AGO 24'!I26:J26</f>
        <v>972.95</v>
      </c>
      <c r="J27" s="225"/>
      <c r="L27" s="1" t="s">
        <v>100</v>
      </c>
    </row>
    <row r="28" spans="1:13" x14ac:dyDescent="0.25">
      <c r="A28" s="219">
        <f>'SET 24'!A25:B25</f>
        <v>45550</v>
      </c>
      <c r="B28" s="220"/>
      <c r="C28" s="304">
        <f>'SET 24'!C25:D25</f>
        <v>972.96</v>
      </c>
      <c r="D28" s="304"/>
      <c r="E28" s="219">
        <f>'SET 24'!E25:F25</f>
        <v>45544</v>
      </c>
      <c r="F28" s="220"/>
      <c r="G28" s="223">
        <f>'SET 24'!G25:H25</f>
        <v>553345000015554</v>
      </c>
      <c r="H28" s="220"/>
      <c r="I28" s="224">
        <f>'SET 24'!I25:J25</f>
        <v>972.96</v>
      </c>
      <c r="J28" s="225"/>
      <c r="L28" s="1" t="s">
        <v>100</v>
      </c>
    </row>
    <row r="29" spans="1:13" x14ac:dyDescent="0.25">
      <c r="A29" s="219">
        <f>'OUT 24'!A20:B20</f>
        <v>45570</v>
      </c>
      <c r="B29" s="220"/>
      <c r="C29" s="304">
        <f>'OUT 24'!C20:D20</f>
        <v>972.96</v>
      </c>
      <c r="D29" s="304"/>
      <c r="E29" s="219">
        <f>'OUT 24'!E20:F20</f>
        <v>45573</v>
      </c>
      <c r="F29" s="220"/>
      <c r="G29" s="223">
        <f>'OUT 24'!G20:H20</f>
        <v>553345000015554</v>
      </c>
      <c r="H29" s="220"/>
      <c r="I29" s="224">
        <f>'OUT 24'!I20:J20</f>
        <v>972.96</v>
      </c>
      <c r="J29" s="225"/>
      <c r="L29" s="1" t="s">
        <v>100</v>
      </c>
    </row>
    <row r="30" spans="1:13" x14ac:dyDescent="0.25">
      <c r="A30" s="219">
        <f>'NOV 24'!A20:B20</f>
        <v>45601</v>
      </c>
      <c r="B30" s="220"/>
      <c r="C30" s="304">
        <f>'NOV 24'!C20:D20</f>
        <v>972.96</v>
      </c>
      <c r="D30" s="304"/>
      <c r="E30" s="219">
        <f>'NOV 24'!E20:F20</f>
        <v>45602</v>
      </c>
      <c r="F30" s="220"/>
      <c r="G30" s="223">
        <f>'NOV 24'!G20:H20</f>
        <v>553345000015554</v>
      </c>
      <c r="H30" s="220"/>
      <c r="I30" s="224">
        <f>'NOV 24'!I20:J20</f>
        <v>972.96</v>
      </c>
      <c r="J30" s="225"/>
      <c r="L30" s="1" t="s">
        <v>100</v>
      </c>
    </row>
    <row r="31" spans="1:13" x14ac:dyDescent="0.25">
      <c r="A31" s="219">
        <f>'DEZ 24'!A20:B20</f>
        <v>45631</v>
      </c>
      <c r="B31" s="220"/>
      <c r="C31" s="304">
        <f>'DEZ 24'!C20:D20</f>
        <v>972.92</v>
      </c>
      <c r="D31" s="304"/>
      <c r="E31" s="219">
        <f>'DEZ 24'!E20:F20</f>
        <v>45635</v>
      </c>
      <c r="F31" s="220"/>
      <c r="G31" s="223">
        <f>'DEZ 24'!G20:H20</f>
        <v>553345000015554</v>
      </c>
      <c r="H31" s="220"/>
      <c r="I31" s="224">
        <f>'DEZ 24'!I20:J20</f>
        <v>972.97</v>
      </c>
      <c r="J31" s="225"/>
      <c r="L31" s="1" t="s">
        <v>100</v>
      </c>
    </row>
    <row r="32" spans="1:13" x14ac:dyDescent="0.25">
      <c r="A32" s="230"/>
      <c r="B32" s="227"/>
      <c r="C32" s="311"/>
      <c r="D32" s="312"/>
      <c r="E32" s="230"/>
      <c r="F32" s="227"/>
      <c r="G32" s="233"/>
      <c r="H32" s="227"/>
      <c r="I32" s="234"/>
      <c r="J32" s="235"/>
      <c r="L32" s="1" t="s">
        <v>100</v>
      </c>
    </row>
    <row r="33" spans="1:12" x14ac:dyDescent="0.25">
      <c r="A33" s="230"/>
      <c r="B33" s="227"/>
      <c r="C33" s="311"/>
      <c r="D33" s="312"/>
      <c r="E33" s="230"/>
      <c r="F33" s="227"/>
      <c r="G33" s="233"/>
      <c r="H33" s="227"/>
      <c r="I33" s="234"/>
      <c r="J33" s="235"/>
      <c r="L33" s="1" t="s">
        <v>100</v>
      </c>
    </row>
    <row r="34" spans="1:12" x14ac:dyDescent="0.25">
      <c r="A34" s="230"/>
      <c r="B34" s="227"/>
      <c r="C34" s="311"/>
      <c r="D34" s="312"/>
      <c r="E34" s="230"/>
      <c r="F34" s="227"/>
      <c r="G34" s="233"/>
      <c r="H34" s="227"/>
      <c r="I34" s="234" t="str">
        <f t="shared" ref="I34" si="0">IF(C34="","",C34)</f>
        <v/>
      </c>
      <c r="J34" s="23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66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26">
        <f>'JAN 24'!H36</f>
        <v>0</v>
      </c>
      <c r="I36" s="31">
        <f>'JAN 24'!I36</f>
        <v>953.06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27"/>
      <c r="I37" s="24">
        <f>'1º QUAD 24'!I35+'2º QUAD 24'!I37+'3º QUAD 24 '!I37</f>
        <v>11675.52</v>
      </c>
      <c r="J37" s="159"/>
      <c r="L37" s="1" t="s">
        <v>101</v>
      </c>
    </row>
    <row r="38" spans="1:12" x14ac:dyDescent="0.25">
      <c r="A38" s="161" t="s">
        <v>81</v>
      </c>
      <c r="B38" s="149"/>
      <c r="C38" s="149"/>
      <c r="D38" s="149"/>
      <c r="E38" s="149"/>
      <c r="F38" s="149"/>
      <c r="G38" s="157"/>
      <c r="H38" s="28">
        <v>0</v>
      </c>
      <c r="I38" s="25"/>
      <c r="J38" s="159"/>
      <c r="L38" s="1" t="s">
        <v>101</v>
      </c>
    </row>
    <row r="39" spans="1:12" x14ac:dyDescent="0.25">
      <c r="A39" s="148" t="s">
        <v>82</v>
      </c>
      <c r="B39" s="149"/>
      <c r="C39" s="149"/>
      <c r="D39" s="149"/>
      <c r="E39" s="149"/>
      <c r="F39" s="149"/>
      <c r="G39" s="157"/>
      <c r="H39" s="27"/>
      <c r="I39" s="24">
        <v>5</v>
      </c>
      <c r="J39" s="159"/>
      <c r="L39" s="1" t="s">
        <v>101</v>
      </c>
    </row>
    <row r="40" spans="1:12" ht="24" customHeight="1" x14ac:dyDescent="0.25">
      <c r="A40" s="148" t="s">
        <v>87</v>
      </c>
      <c r="B40" s="149"/>
      <c r="C40" s="149"/>
      <c r="D40" s="149"/>
      <c r="E40" s="149"/>
      <c r="F40" s="149"/>
      <c r="G40" s="157"/>
      <c r="H40" s="28">
        <v>0</v>
      </c>
      <c r="I40" s="24">
        <f>'1º QUAD 24'!I38+'2º QUAD 24'!I40+'3º QUAD 24 '!I40</f>
        <v>0</v>
      </c>
      <c r="J40" s="159"/>
      <c r="L40" s="1" t="s">
        <v>101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27"/>
      <c r="I41" s="24">
        <f>I36+I37+I39+I40</f>
        <v>12633.58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28">
        <v>248.1</v>
      </c>
      <c r="I42" s="27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29"/>
      <c r="I43" s="30">
        <f>I41+H42</f>
        <v>12881.68</v>
      </c>
      <c r="J43" s="160"/>
      <c r="L43" s="1" t="s">
        <v>101</v>
      </c>
    </row>
    <row r="45" spans="1:12" x14ac:dyDescent="0.25">
      <c r="A45" s="124" t="s">
        <v>19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181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10" t="s">
        <v>65</v>
      </c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">
        <v>12609.73</v>
      </c>
      <c r="G54" s="4">
        <v>0</v>
      </c>
      <c r="H54" s="23">
        <v>12609.73</v>
      </c>
      <c r="I54" s="4">
        <f>G54+H54</f>
        <v>12609.73</v>
      </c>
      <c r="J54" s="5"/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">
        <v>0</v>
      </c>
      <c r="G55" s="4">
        <v>0</v>
      </c>
      <c r="H55" s="23">
        <f>'MAIO 24'!H55+'JUN 24'!H62+'JUL 24'!H57+'AGO 24'!H55</f>
        <v>0</v>
      </c>
      <c r="I55" s="4">
        <f t="shared" ref="I55:I70" si="1">G55+H55</f>
        <v>0</v>
      </c>
      <c r="J55" s="5"/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">
        <v>59.85</v>
      </c>
      <c r="G56" s="4">
        <v>0</v>
      </c>
      <c r="H56" s="23">
        <v>59.85</v>
      </c>
      <c r="I56" s="4">
        <f t="shared" si="1"/>
        <v>59.85</v>
      </c>
      <c r="J56" s="5"/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">
        <v>0</v>
      </c>
      <c r="G57" s="4">
        <v>0</v>
      </c>
      <c r="H57" s="23">
        <f>'MAIO 24'!H57+'JUN 24'!H64+'JUL 24'!H59+'AGO 24'!H57</f>
        <v>0</v>
      </c>
      <c r="I57" s="4">
        <f t="shared" si="1"/>
        <v>0</v>
      </c>
      <c r="J57" s="5"/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">
        <v>0</v>
      </c>
      <c r="G58" s="4">
        <v>0</v>
      </c>
      <c r="H58" s="23">
        <f>'MAIO 24'!H58+'JUN 24'!H65+'JUL 24'!H60+'AGO 24'!H58</f>
        <v>0</v>
      </c>
      <c r="I58" s="4">
        <f t="shared" si="1"/>
        <v>0</v>
      </c>
      <c r="J58" s="5"/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">
        <v>0</v>
      </c>
      <c r="G59" s="4">
        <v>0</v>
      </c>
      <c r="H59" s="23">
        <f>'MAIO 24'!H59+'JUN 24'!H66+'JUL 24'!H61+'AGO 24'!H59</f>
        <v>0</v>
      </c>
      <c r="I59" s="4">
        <f t="shared" si="1"/>
        <v>0</v>
      </c>
      <c r="J59" s="5"/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">
        <v>0</v>
      </c>
      <c r="G60" s="4">
        <v>0</v>
      </c>
      <c r="H60" s="23">
        <f>'MAIO 24'!H60+'JUN 24'!H67+'JUL 24'!H62+'AGO 24'!H60</f>
        <v>0</v>
      </c>
      <c r="I60" s="4">
        <f t="shared" si="1"/>
        <v>0</v>
      </c>
      <c r="J60" s="5"/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">
        <v>0</v>
      </c>
      <c r="G61" s="4">
        <v>0</v>
      </c>
      <c r="H61" s="23">
        <f>'MAIO 24'!H61+'JUN 24'!H68+'JUL 24'!H63+'AGO 24'!H61</f>
        <v>0</v>
      </c>
      <c r="I61" s="4">
        <f t="shared" si="1"/>
        <v>0</v>
      </c>
      <c r="J61" s="5"/>
      <c r="L61" s="1" t="s">
        <v>100</v>
      </c>
    </row>
    <row r="62" spans="1:12" x14ac:dyDescent="0.25">
      <c r="A62" s="96"/>
      <c r="B62" s="97"/>
      <c r="C62" s="97"/>
      <c r="D62" s="97"/>
      <c r="E62" s="98"/>
      <c r="F62" s="4">
        <v>0</v>
      </c>
      <c r="G62" s="4">
        <v>0</v>
      </c>
      <c r="H62" s="23">
        <f>'MAIO 24'!H62+'JUN 24'!H69+'JUL 24'!H64+'AGO 24'!H62</f>
        <v>0</v>
      </c>
      <c r="I62" s="4">
        <f t="shared" si="1"/>
        <v>0</v>
      </c>
      <c r="J62" s="5"/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">
        <v>0</v>
      </c>
      <c r="G63" s="4">
        <v>0</v>
      </c>
      <c r="H63" s="23">
        <f>'MAIO 24'!H63+'JUN 24'!H70+'JUL 24'!H65+'AGO 24'!H63</f>
        <v>0</v>
      </c>
      <c r="I63" s="4">
        <f t="shared" si="1"/>
        <v>0</v>
      </c>
      <c r="J63" s="5"/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">
        <v>0</v>
      </c>
      <c r="G64" s="4">
        <v>0</v>
      </c>
      <c r="H64" s="23">
        <f>'MAIO 24'!H64+'JUN 24'!H71+'JUL 24'!H66+'AGO 24'!H64</f>
        <v>0</v>
      </c>
      <c r="I64" s="4">
        <f t="shared" si="1"/>
        <v>0</v>
      </c>
      <c r="J64" s="5"/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">
        <v>0</v>
      </c>
      <c r="G65" s="4">
        <v>0</v>
      </c>
      <c r="H65" s="23">
        <f>'MAIO 24'!H65+'JUN 24'!H72+'JUL 24'!H67+'AGO 24'!H65</f>
        <v>0</v>
      </c>
      <c r="I65" s="4">
        <f t="shared" si="1"/>
        <v>0</v>
      </c>
      <c r="J65" s="5"/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">
        <v>0</v>
      </c>
      <c r="G66" s="4">
        <v>0</v>
      </c>
      <c r="H66" s="23">
        <f>'MAIO 24'!H66+'JUN 24'!H73+'JUL 24'!H68+'AGO 24'!H66</f>
        <v>0</v>
      </c>
      <c r="I66" s="4">
        <f t="shared" si="1"/>
        <v>0</v>
      </c>
      <c r="J66" s="5"/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">
        <v>0</v>
      </c>
      <c r="G67" s="4">
        <v>0</v>
      </c>
      <c r="H67" s="23">
        <f>'MAIO 24'!H67+'JUN 24'!H74+'JUL 24'!H69+'AGO 24'!H67</f>
        <v>0</v>
      </c>
      <c r="I67" s="4">
        <f t="shared" si="1"/>
        <v>0</v>
      </c>
      <c r="J67" s="5"/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">
        <v>0</v>
      </c>
      <c r="G68" s="4">
        <v>0</v>
      </c>
      <c r="H68" s="23">
        <f>'MAIO 24'!H68+'JUN 24'!H75+'JUL 24'!H70+'AGO 24'!H68</f>
        <v>0</v>
      </c>
      <c r="I68" s="4">
        <f t="shared" si="1"/>
        <v>0</v>
      </c>
      <c r="J68" s="5"/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">
        <v>0</v>
      </c>
      <c r="G69" s="4">
        <v>0</v>
      </c>
      <c r="H69" s="23">
        <f>'MAIO 24'!H69+'JUN 24'!H76+'JUL 24'!H71+'AGO 24'!H69</f>
        <v>0</v>
      </c>
      <c r="I69" s="4">
        <f t="shared" si="1"/>
        <v>0</v>
      </c>
      <c r="J69" s="5"/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">
        <v>212.1</v>
      </c>
      <c r="G70" s="4">
        <v>0</v>
      </c>
      <c r="H70" s="23">
        <v>212.1</v>
      </c>
      <c r="I70" s="4">
        <f t="shared" si="1"/>
        <v>212.1</v>
      </c>
      <c r="J70" s="5"/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"/>
      <c r="G71" s="4"/>
      <c r="H71" s="23">
        <f>'MAIO 24'!H71+'JUN 24'!H78+'JUL 24'!H73+'AGO 24'!H71</f>
        <v>0</v>
      </c>
      <c r="I71" s="4"/>
      <c r="J71" s="5"/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6">
        <f>I72</f>
        <v>12881.68</v>
      </c>
      <c r="G72" s="6">
        <f t="shared" ref="G72:J72" si="2">SUM(G54:G71)</f>
        <v>0</v>
      </c>
      <c r="H72" s="23">
        <f>SUM(H54:H71)</f>
        <v>12881.68</v>
      </c>
      <c r="I72" s="6">
        <f>SUM(I54:I71)</f>
        <v>12881.68</v>
      </c>
      <c r="J72" s="7">
        <f t="shared" si="2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">
        <v>0</v>
      </c>
      <c r="G77" s="4">
        <v>0</v>
      </c>
      <c r="H77" s="23">
        <v>0</v>
      </c>
      <c r="I77" s="4">
        <f>G77+H77</f>
        <v>0</v>
      </c>
      <c r="J77" s="5"/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">
        <v>0</v>
      </c>
      <c r="G78" s="4">
        <v>0</v>
      </c>
      <c r="H78" s="23">
        <f>'MAIO 24'!H78+'JUN 24'!H85+'JUL 24'!H80+'AGO 24'!H78</f>
        <v>0</v>
      </c>
      <c r="I78" s="4">
        <f t="shared" ref="I78:I93" si="3">G78+H78</f>
        <v>0</v>
      </c>
      <c r="J78" s="5"/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">
        <v>0</v>
      </c>
      <c r="G79" s="4">
        <v>0</v>
      </c>
      <c r="H79" s="23">
        <f>'MAIO 24'!H79+'JUN 24'!H86+'JUL 24'!H81+'AGO 24'!H79</f>
        <v>0</v>
      </c>
      <c r="I79" s="4">
        <f t="shared" si="3"/>
        <v>0</v>
      </c>
      <c r="J79" s="5"/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">
        <v>0</v>
      </c>
      <c r="G80" s="4">
        <v>0</v>
      </c>
      <c r="H80" s="23">
        <f>'MAIO 24'!H80+'JUN 24'!H87+'JUL 24'!H82+'AGO 24'!H80</f>
        <v>0</v>
      </c>
      <c r="I80" s="4">
        <f t="shared" si="3"/>
        <v>0</v>
      </c>
      <c r="J80" s="5"/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">
        <v>0</v>
      </c>
      <c r="G81" s="4">
        <v>0</v>
      </c>
      <c r="H81" s="23">
        <f>'MAIO 24'!H81+'JUN 24'!H88+'JUL 24'!H83+'AGO 24'!H81</f>
        <v>0</v>
      </c>
      <c r="I81" s="4">
        <f t="shared" si="3"/>
        <v>0</v>
      </c>
      <c r="J81" s="5"/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">
        <v>0</v>
      </c>
      <c r="G82" s="4">
        <v>0</v>
      </c>
      <c r="H82" s="23">
        <f>'MAIO 24'!H82+'JUN 24'!H89+'JUL 24'!H84+'AGO 24'!H82</f>
        <v>0</v>
      </c>
      <c r="I82" s="4">
        <f t="shared" si="3"/>
        <v>0</v>
      </c>
      <c r="J82" s="5"/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">
        <v>0</v>
      </c>
      <c r="G83" s="4">
        <v>0</v>
      </c>
      <c r="H83" s="23">
        <f>'MAIO 24'!H83+'JUN 24'!H90+'JUL 24'!H85+'AGO 24'!H83</f>
        <v>0</v>
      </c>
      <c r="I83" s="4">
        <f t="shared" si="3"/>
        <v>0</v>
      </c>
      <c r="J83" s="5"/>
      <c r="L83" s="1" t="s">
        <v>100</v>
      </c>
    </row>
    <row r="84" spans="1:12" ht="15" customHeight="1" x14ac:dyDescent="0.25">
      <c r="A84" s="93" t="s">
        <v>89</v>
      </c>
      <c r="B84" s="94"/>
      <c r="C84" s="94"/>
      <c r="D84" s="94"/>
      <c r="E84" s="95"/>
      <c r="F84" s="4">
        <v>0</v>
      </c>
      <c r="G84" s="4">
        <v>0</v>
      </c>
      <c r="H84" s="23">
        <f>'MAIO 24'!H84+'JUN 24'!H91+'JUL 24'!H86+'AGO 24'!H84</f>
        <v>0</v>
      </c>
      <c r="I84" s="4">
        <f t="shared" si="3"/>
        <v>0</v>
      </c>
      <c r="J84" s="5"/>
      <c r="L84" s="1" t="s">
        <v>100</v>
      </c>
    </row>
    <row r="85" spans="1:12" x14ac:dyDescent="0.25">
      <c r="A85" s="96"/>
      <c r="B85" s="97"/>
      <c r="C85" s="97"/>
      <c r="D85" s="97"/>
      <c r="E85" s="98"/>
      <c r="F85" s="4">
        <v>0</v>
      </c>
      <c r="G85" s="4">
        <v>0</v>
      </c>
      <c r="H85" s="23">
        <f>'MAIO 24'!H85+'JUN 24'!H92+'JUL 24'!H87+'AGO 24'!H85</f>
        <v>0</v>
      </c>
      <c r="I85" s="4">
        <f t="shared" si="3"/>
        <v>0</v>
      </c>
      <c r="J85" s="5"/>
      <c r="L85" s="1" t="s">
        <v>100</v>
      </c>
    </row>
    <row r="86" spans="1:12" ht="15" customHeight="1" x14ac:dyDescent="0.25">
      <c r="A86" s="96"/>
      <c r="B86" s="97"/>
      <c r="C86" s="97"/>
      <c r="D86" s="97"/>
      <c r="E86" s="98"/>
      <c r="F86" s="4">
        <v>0</v>
      </c>
      <c r="G86" s="4">
        <v>0</v>
      </c>
      <c r="H86" s="23">
        <f>'MAIO 24'!H86+'JUN 24'!H93+'JUL 24'!H88+'AGO 24'!H86</f>
        <v>0</v>
      </c>
      <c r="I86" s="4">
        <f t="shared" si="3"/>
        <v>0</v>
      </c>
      <c r="J86" s="5"/>
      <c r="L86" s="1" t="s">
        <v>100</v>
      </c>
    </row>
    <row r="87" spans="1:12" x14ac:dyDescent="0.25">
      <c r="A87" s="99"/>
      <c r="B87" s="100"/>
      <c r="C87" s="100"/>
      <c r="D87" s="100"/>
      <c r="E87" s="101"/>
      <c r="F87" s="4"/>
      <c r="G87" s="4"/>
      <c r="H87" s="23">
        <f>'MAIO 24'!H87+'JUN 24'!H94+'JUL 24'!H89+'AGO 24'!H87</f>
        <v>0</v>
      </c>
      <c r="I87" s="4">
        <f t="shared" si="3"/>
        <v>0</v>
      </c>
      <c r="J87" s="5"/>
      <c r="L87" s="1" t="s">
        <v>100</v>
      </c>
    </row>
    <row r="88" spans="1:12" x14ac:dyDescent="0.25">
      <c r="A88" s="91" t="s">
        <v>36</v>
      </c>
      <c r="B88" s="92"/>
      <c r="C88" s="92"/>
      <c r="D88" s="92"/>
      <c r="E88" s="92"/>
      <c r="F88" s="4">
        <v>0</v>
      </c>
      <c r="G88" s="4">
        <v>0</v>
      </c>
      <c r="H88" s="23">
        <f>'MAIO 24'!H88+'JUN 24'!H95+'JUL 24'!H90+'AGO 24'!H88</f>
        <v>0</v>
      </c>
      <c r="I88" s="4">
        <f t="shared" si="3"/>
        <v>0</v>
      </c>
      <c r="J88" s="5"/>
      <c r="L88" s="1" t="s">
        <v>100</v>
      </c>
    </row>
    <row r="89" spans="1:12" x14ac:dyDescent="0.25">
      <c r="A89" s="91" t="s">
        <v>37</v>
      </c>
      <c r="B89" s="92"/>
      <c r="C89" s="92"/>
      <c r="D89" s="92"/>
      <c r="E89" s="92"/>
      <c r="F89" s="4">
        <v>0</v>
      </c>
      <c r="G89" s="4">
        <v>0</v>
      </c>
      <c r="H89" s="23">
        <f>'MAIO 24'!H89+'JUN 24'!H96+'JUL 24'!H91+'AGO 24'!H89</f>
        <v>0</v>
      </c>
      <c r="I89" s="4">
        <f t="shared" si="3"/>
        <v>0</v>
      </c>
      <c r="J89" s="5"/>
      <c r="L89" s="1" t="s">
        <v>100</v>
      </c>
    </row>
    <row r="90" spans="1:12" x14ac:dyDescent="0.25">
      <c r="A90" s="91" t="s">
        <v>38</v>
      </c>
      <c r="B90" s="92"/>
      <c r="C90" s="92"/>
      <c r="D90" s="92"/>
      <c r="E90" s="92"/>
      <c r="F90" s="4">
        <v>0</v>
      </c>
      <c r="G90" s="4">
        <v>0</v>
      </c>
      <c r="H90" s="23">
        <f>'MAIO 24'!H90+'JUN 24'!H97+'JUL 24'!H92+'AGO 24'!H90</f>
        <v>0</v>
      </c>
      <c r="I90" s="4">
        <f t="shared" si="3"/>
        <v>0</v>
      </c>
      <c r="J90" s="5"/>
      <c r="L90" s="1" t="s">
        <v>100</v>
      </c>
    </row>
    <row r="91" spans="1:12" x14ac:dyDescent="0.25">
      <c r="A91" s="91" t="s">
        <v>39</v>
      </c>
      <c r="B91" s="92"/>
      <c r="C91" s="92"/>
      <c r="D91" s="92"/>
      <c r="E91" s="92"/>
      <c r="F91" s="4">
        <v>0</v>
      </c>
      <c r="G91" s="4">
        <v>0</v>
      </c>
      <c r="H91" s="23">
        <f>'MAIO 24'!H91+'JUN 24'!H98+'JUL 24'!H93+'AGO 24'!H91</f>
        <v>0</v>
      </c>
      <c r="I91" s="4">
        <f t="shared" si="3"/>
        <v>0</v>
      </c>
      <c r="J91" s="5"/>
      <c r="L91" s="1" t="s">
        <v>100</v>
      </c>
    </row>
    <row r="92" spans="1:12" x14ac:dyDescent="0.25">
      <c r="A92" s="91" t="s">
        <v>40</v>
      </c>
      <c r="B92" s="92"/>
      <c r="C92" s="92"/>
      <c r="D92" s="92"/>
      <c r="E92" s="92"/>
      <c r="F92" s="4">
        <v>0</v>
      </c>
      <c r="G92" s="4">
        <v>0</v>
      </c>
      <c r="H92" s="23">
        <f>'MAIO 24'!H92+'JUN 24'!H99+'JUL 24'!H94+'AGO 24'!H92</f>
        <v>0</v>
      </c>
      <c r="I92" s="4">
        <f t="shared" si="3"/>
        <v>0</v>
      </c>
      <c r="J92" s="5"/>
      <c r="L92" s="1" t="s">
        <v>100</v>
      </c>
    </row>
    <row r="93" spans="1:12" x14ac:dyDescent="0.25">
      <c r="A93" s="91" t="s">
        <v>41</v>
      </c>
      <c r="B93" s="92"/>
      <c r="C93" s="92"/>
      <c r="D93" s="92"/>
      <c r="E93" s="92"/>
      <c r="F93" s="4">
        <v>0</v>
      </c>
      <c r="G93" s="4">
        <v>0</v>
      </c>
      <c r="H93" s="23">
        <f>'MAIO 24'!H93+'JUN 24'!H100+'JUL 24'!H95+'AGO 24'!H93</f>
        <v>0</v>
      </c>
      <c r="I93" s="4">
        <f t="shared" si="3"/>
        <v>0</v>
      </c>
      <c r="J93" s="5"/>
      <c r="L93" s="1" t="s">
        <v>100</v>
      </c>
    </row>
    <row r="94" spans="1:12" x14ac:dyDescent="0.25">
      <c r="A94" s="91" t="s">
        <v>42</v>
      </c>
      <c r="B94" s="92"/>
      <c r="C94" s="92"/>
      <c r="D94" s="92"/>
      <c r="E94" s="92"/>
      <c r="F94" s="4">
        <v>248.1</v>
      </c>
      <c r="G94" s="4">
        <v>0</v>
      </c>
      <c r="H94" s="23">
        <v>248.1</v>
      </c>
      <c r="I94" s="4">
        <f>G94+H94</f>
        <v>248.1</v>
      </c>
      <c r="J94" s="5"/>
      <c r="L94" s="1" t="s">
        <v>100</v>
      </c>
    </row>
    <row r="95" spans="1:12" x14ac:dyDescent="0.25">
      <c r="A95" s="91" t="s">
        <v>43</v>
      </c>
      <c r="B95" s="92"/>
      <c r="C95" s="92"/>
      <c r="D95" s="92"/>
      <c r="E95" s="92"/>
      <c r="F95" s="4"/>
      <c r="G95" s="4"/>
      <c r="H95" s="23">
        <v>0</v>
      </c>
      <c r="I95" s="4">
        <f>G95+H95</f>
        <v>0</v>
      </c>
      <c r="J95" s="5"/>
      <c r="L95" s="1" t="s">
        <v>100</v>
      </c>
    </row>
    <row r="96" spans="1:12" ht="15.75" thickBot="1" x14ac:dyDescent="0.3">
      <c r="A96" s="102" t="s">
        <v>44</v>
      </c>
      <c r="B96" s="103"/>
      <c r="C96" s="103"/>
      <c r="D96" s="103"/>
      <c r="E96" s="103"/>
      <c r="F96" s="6">
        <f>I96</f>
        <v>248.1</v>
      </c>
      <c r="G96" s="6">
        <f t="shared" ref="G96:J96" si="4">SUM(G77:G95)</f>
        <v>0</v>
      </c>
      <c r="H96" s="6">
        <f>SUM(H77:H95)</f>
        <v>248.1</v>
      </c>
      <c r="I96" s="6">
        <f>SUM(I77:I95)</f>
        <v>248.1</v>
      </c>
      <c r="J96" s="7">
        <f t="shared" si="4"/>
        <v>0</v>
      </c>
      <c r="L96" s="1" t="s">
        <v>102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4" t="s">
        <v>45</v>
      </c>
      <c r="B98" s="104"/>
      <c r="C98" s="104"/>
      <c r="D98" s="104"/>
      <c r="E98" s="104"/>
      <c r="F98" s="104"/>
      <c r="G98" s="104"/>
      <c r="H98" s="104"/>
      <c r="I98" s="104"/>
      <c r="J98" s="104"/>
    </row>
    <row r="99" spans="1:12" x14ac:dyDescent="0.25">
      <c r="A99" s="124" t="s">
        <v>46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47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x14ac:dyDescent="0.25">
      <c r="A101" s="124" t="s">
        <v>48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2" ht="21" customHeight="1" x14ac:dyDescent="0.25">
      <c r="A102" s="125" t="s">
        <v>49</v>
      </c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spans="1:12" ht="41.1" customHeight="1" x14ac:dyDescent="0.25">
      <c r="A103" s="127" t="s">
        <v>50</v>
      </c>
      <c r="B103" s="127"/>
      <c r="C103" s="127"/>
      <c r="D103" s="127"/>
      <c r="E103" s="127"/>
      <c r="F103" s="127"/>
      <c r="G103" s="127"/>
      <c r="H103" s="127"/>
      <c r="I103" s="127"/>
      <c r="J103" s="127"/>
    </row>
    <row r="104" spans="1:12" ht="15.75" thickBot="1" x14ac:dyDescent="0.3">
      <c r="A104" s="128" t="s">
        <v>51</v>
      </c>
      <c r="B104" s="128"/>
      <c r="C104" s="128"/>
      <c r="D104" s="128"/>
      <c r="E104" s="128"/>
      <c r="F104" s="128"/>
      <c r="G104" s="128"/>
      <c r="H104" s="128"/>
      <c r="I104" s="128"/>
      <c r="J104" s="128"/>
    </row>
    <row r="105" spans="1:12" ht="15.75" customHeight="1" thickBot="1" x14ac:dyDescent="0.3">
      <c r="A105" s="119" t="s">
        <v>52</v>
      </c>
      <c r="B105" s="120"/>
      <c r="C105" s="120"/>
      <c r="D105" s="120"/>
      <c r="E105" s="120"/>
      <c r="F105" s="120"/>
      <c r="G105" s="120"/>
      <c r="H105" s="120"/>
      <c r="I105" s="120"/>
      <c r="J105" s="121"/>
    </row>
    <row r="106" spans="1:12" ht="15" customHeight="1" x14ac:dyDescent="0.25">
      <c r="A106" s="122" t="s">
        <v>68</v>
      </c>
      <c r="B106" s="123"/>
      <c r="C106" s="123"/>
      <c r="D106" s="123"/>
      <c r="E106" s="123"/>
      <c r="F106" s="123"/>
      <c r="G106" s="123"/>
      <c r="H106" s="123"/>
      <c r="I106" s="88"/>
      <c r="J106" s="21">
        <f>I43</f>
        <v>12881.68</v>
      </c>
      <c r="L106" s="1" t="s">
        <v>102</v>
      </c>
    </row>
    <row r="107" spans="1:12" ht="15.75" customHeight="1" x14ac:dyDescent="0.25">
      <c r="A107" s="91" t="s">
        <v>69</v>
      </c>
      <c r="B107" s="92"/>
      <c r="C107" s="92"/>
      <c r="D107" s="92"/>
      <c r="E107" s="92"/>
      <c r="F107" s="92"/>
      <c r="G107" s="92"/>
      <c r="H107" s="92"/>
      <c r="I107" s="89"/>
      <c r="J107" s="20">
        <f>F72</f>
        <v>12881.68</v>
      </c>
      <c r="L107" s="1" t="s">
        <v>102</v>
      </c>
    </row>
    <row r="108" spans="1:12" ht="15.75" customHeight="1" x14ac:dyDescent="0.25">
      <c r="A108" s="91" t="s">
        <v>83</v>
      </c>
      <c r="B108" s="92"/>
      <c r="C108" s="92"/>
      <c r="D108" s="92"/>
      <c r="E108" s="92"/>
      <c r="F108" s="92"/>
      <c r="G108" s="92"/>
      <c r="H108" s="92"/>
      <c r="I108" s="89"/>
      <c r="J108" s="20">
        <f>H42-H96</f>
        <v>0</v>
      </c>
      <c r="K108" s="19"/>
      <c r="L108" s="1" t="s">
        <v>102</v>
      </c>
    </row>
    <row r="109" spans="1:12" ht="15.75" customHeight="1" x14ac:dyDescent="0.25">
      <c r="A109" s="91" t="s">
        <v>85</v>
      </c>
      <c r="B109" s="92"/>
      <c r="C109" s="92"/>
      <c r="D109" s="92"/>
      <c r="E109" s="92"/>
      <c r="F109" s="92"/>
      <c r="G109" s="92"/>
      <c r="H109" s="92"/>
      <c r="I109" s="89"/>
      <c r="J109" s="20">
        <f>I43-F72+J110</f>
        <v>0</v>
      </c>
      <c r="L109" s="1" t="s">
        <v>102</v>
      </c>
    </row>
    <row r="110" spans="1:12" ht="15.75" customHeight="1" x14ac:dyDescent="0.25">
      <c r="A110" s="91" t="s">
        <v>70</v>
      </c>
      <c r="B110" s="92"/>
      <c r="C110" s="92"/>
      <c r="D110" s="92"/>
      <c r="E110" s="92"/>
      <c r="F110" s="92"/>
      <c r="G110" s="92"/>
      <c r="H110" s="92"/>
      <c r="I110" s="89"/>
      <c r="J110" s="20">
        <f>'MAIO 24'!J109+'JUN 24'!J116+'JUL 24'!J111+'AGO 24'!J109</f>
        <v>0</v>
      </c>
      <c r="L110" s="1" t="s">
        <v>102</v>
      </c>
    </row>
    <row r="111" spans="1:12" ht="15.75" customHeight="1" x14ac:dyDescent="0.25">
      <c r="A111" s="91" t="s">
        <v>78</v>
      </c>
      <c r="B111" s="92"/>
      <c r="C111" s="92"/>
      <c r="D111" s="92"/>
      <c r="E111" s="92"/>
      <c r="F111" s="92"/>
      <c r="G111" s="92"/>
      <c r="H111" s="92"/>
      <c r="I111" s="89"/>
      <c r="J111" s="20">
        <f>J108</f>
        <v>0</v>
      </c>
      <c r="L111" s="1" t="s">
        <v>102</v>
      </c>
    </row>
    <row r="112" spans="1:12" ht="15.75" customHeight="1" x14ac:dyDescent="0.25">
      <c r="A112" s="115" t="s">
        <v>79</v>
      </c>
      <c r="B112" s="116"/>
      <c r="C112" s="116"/>
      <c r="D112" s="116"/>
      <c r="E112" s="116"/>
      <c r="F112" s="116"/>
      <c r="G112" s="116"/>
      <c r="H112" s="116"/>
      <c r="I112" s="89"/>
      <c r="J112" s="35">
        <f>J109</f>
        <v>0</v>
      </c>
      <c r="L112" s="1" t="s">
        <v>102</v>
      </c>
    </row>
    <row r="113" spans="1:12" ht="15.75" thickBot="1" x14ac:dyDescent="0.3">
      <c r="A113" s="115" t="s">
        <v>80</v>
      </c>
      <c r="B113" s="116"/>
      <c r="C113" s="116"/>
      <c r="D113" s="116"/>
      <c r="E113" s="116"/>
      <c r="F113" s="116"/>
      <c r="G113" s="116"/>
      <c r="H113" s="116"/>
      <c r="I113" s="90"/>
      <c r="J113" s="37">
        <f>J111+J112</f>
        <v>0</v>
      </c>
      <c r="L113" s="1" t="s">
        <v>102</v>
      </c>
    </row>
    <row r="114" spans="1:12" ht="59.45" customHeight="1" x14ac:dyDescent="0.25">
      <c r="A114" s="117" t="s">
        <v>53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L114" s="1" t="s">
        <v>100</v>
      </c>
    </row>
    <row r="115" spans="1:12" ht="15.75" x14ac:dyDescent="0.25">
      <c r="A115" s="256" t="s">
        <v>179</v>
      </c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1:12" x14ac:dyDescent="0.25">
      <c r="A116" s="14" t="s">
        <v>62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5" t="s">
        <v>60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tr">
        <f>E7</f>
        <v>ANTÔNIO ROBERTO ARGERI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L120" s="1" t="s">
        <v>100</v>
      </c>
    </row>
    <row r="121" spans="1:12" ht="15.75" x14ac:dyDescent="0.25">
      <c r="A121" s="106" t="s">
        <v>61</v>
      </c>
      <c r="B121" s="106"/>
      <c r="C121" s="106"/>
      <c r="D121" s="106"/>
      <c r="E121" s="106"/>
      <c r="F121" s="106"/>
      <c r="G121" s="106"/>
      <c r="H121" s="106"/>
      <c r="I121" s="106"/>
      <c r="J121" s="106"/>
    </row>
    <row r="124" spans="1:12" s="55" customFormat="1" ht="14.25" x14ac:dyDescent="0.2">
      <c r="B124" s="275" t="s">
        <v>113</v>
      </c>
      <c r="C124" s="275"/>
      <c r="D124" s="275"/>
      <c r="E124" s="275"/>
      <c r="F124" s="275"/>
      <c r="G124" s="275" t="s">
        <v>114</v>
      </c>
      <c r="H124" s="275"/>
      <c r="I124" s="275"/>
      <c r="J124" s="275"/>
      <c r="L124" s="56" t="s">
        <v>100</v>
      </c>
    </row>
    <row r="125" spans="1:12" s="55" customFormat="1" ht="14.25" x14ac:dyDescent="0.2">
      <c r="B125" s="275" t="s">
        <v>115</v>
      </c>
      <c r="C125" s="275"/>
      <c r="D125" s="275"/>
      <c r="E125" s="275"/>
      <c r="F125" s="275"/>
      <c r="G125" s="275" t="s">
        <v>115</v>
      </c>
      <c r="H125" s="275"/>
      <c r="I125" s="275"/>
      <c r="J125" s="275"/>
      <c r="L125" s="56"/>
    </row>
    <row r="126" spans="1:12" s="55" customFormat="1" ht="14.25" x14ac:dyDescent="0.2">
      <c r="L126" s="56"/>
    </row>
    <row r="127" spans="1:12" s="55" customFormat="1" ht="14.25" x14ac:dyDescent="0.2">
      <c r="L127" s="56"/>
    </row>
    <row r="128" spans="1:12" s="55" customFormat="1" ht="14.25" x14ac:dyDescent="0.2">
      <c r="L128" s="56"/>
    </row>
    <row r="129" spans="2:12" s="55" customFormat="1" ht="14.25" x14ac:dyDescent="0.2">
      <c r="B129" s="275" t="s">
        <v>113</v>
      </c>
      <c r="C129" s="275"/>
      <c r="D129" s="275"/>
      <c r="E129" s="275"/>
      <c r="F129" s="275"/>
      <c r="G129" s="275" t="s">
        <v>114</v>
      </c>
      <c r="H129" s="275"/>
      <c r="I129" s="275"/>
      <c r="J129" s="275"/>
      <c r="L129" s="56" t="s">
        <v>100</v>
      </c>
    </row>
    <row r="130" spans="2:12" s="55" customFormat="1" ht="14.25" x14ac:dyDescent="0.2">
      <c r="B130" s="275" t="s">
        <v>115</v>
      </c>
      <c r="C130" s="275"/>
      <c r="D130" s="275"/>
      <c r="E130" s="275"/>
      <c r="F130" s="275"/>
      <c r="G130" s="275" t="s">
        <v>115</v>
      </c>
      <c r="H130" s="275"/>
      <c r="I130" s="275"/>
      <c r="J130" s="275"/>
    </row>
    <row r="131" spans="2:12" s="55" customFormat="1" ht="14.25" x14ac:dyDescent="0.2"/>
  </sheetData>
  <mergeCells count="205"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46" zoomScale="120" zoomScaleNormal="120" workbookViewId="0">
      <selection activeCell="P38" sqref="P3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98" t="s">
        <v>121</v>
      </c>
      <c r="F13" s="198"/>
      <c r="G13" s="198"/>
      <c r="H13" s="198"/>
      <c r="I13" s="198"/>
      <c r="J13" s="199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98" t="s">
        <v>91</v>
      </c>
      <c r="F14" s="198"/>
      <c r="G14" s="198"/>
      <c r="H14" s="198"/>
      <c r="I14" s="198"/>
      <c r="J14" s="199"/>
      <c r="L14" s="8" t="s">
        <v>100</v>
      </c>
    </row>
    <row r="15" spans="1:15" s="8" customFormat="1" ht="69.7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103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219">
        <v>45327</v>
      </c>
      <c r="B26" s="220"/>
      <c r="C26" s="221">
        <v>972.96</v>
      </c>
      <c r="D26" s="222"/>
      <c r="E26" s="163">
        <v>45330</v>
      </c>
      <c r="F26" s="220"/>
      <c r="G26" s="223">
        <v>553345000015554</v>
      </c>
      <c r="H26" s="220"/>
      <c r="I26" s="224">
        <v>1061.42</v>
      </c>
      <c r="J26" s="225"/>
      <c r="L26" s="1" t="s">
        <v>100</v>
      </c>
      <c r="M26" s="54"/>
      <c r="N26" s="54"/>
      <c r="O26" s="54"/>
      <c r="P26" s="54"/>
    </row>
    <row r="27" spans="1:16" x14ac:dyDescent="0.25">
      <c r="A27" s="216"/>
      <c r="B27" s="217"/>
      <c r="C27" s="215"/>
      <c r="D27" s="212"/>
      <c r="E27" s="218"/>
      <c r="F27" s="217"/>
      <c r="G27" s="215"/>
      <c r="H27" s="212"/>
      <c r="I27" s="144">
        <v>0</v>
      </c>
      <c r="J27" s="145"/>
      <c r="L27" s="1" t="s">
        <v>100</v>
      </c>
      <c r="M27" s="54"/>
      <c r="N27" s="54"/>
      <c r="O27" s="54"/>
      <c r="P27" s="54"/>
    </row>
    <row r="28" spans="1:16" x14ac:dyDescent="0.25">
      <c r="A28" s="216"/>
      <c r="B28" s="217"/>
      <c r="C28" s="215"/>
      <c r="D28" s="212"/>
      <c r="E28" s="218"/>
      <c r="F28" s="217"/>
      <c r="G28" s="215"/>
      <c r="H28" s="212"/>
      <c r="I28" s="144">
        <v>0</v>
      </c>
      <c r="J28" s="145"/>
      <c r="L28" s="1" t="s">
        <v>100</v>
      </c>
    </row>
    <row r="29" spans="1:16" x14ac:dyDescent="0.25">
      <c r="A29" s="216"/>
      <c r="B29" s="217"/>
      <c r="C29" s="215"/>
      <c r="D29" s="212"/>
      <c r="E29" s="218"/>
      <c r="F29" s="217"/>
      <c r="G29" s="215"/>
      <c r="H29" s="212"/>
      <c r="I29" s="144">
        <v>0</v>
      </c>
      <c r="J29" s="145"/>
      <c r="L29" s="1" t="s">
        <v>100</v>
      </c>
    </row>
    <row r="30" spans="1:16" x14ac:dyDescent="0.25">
      <c r="A30" s="216"/>
      <c r="B30" s="217"/>
      <c r="C30" s="215"/>
      <c r="D30" s="212"/>
      <c r="E30" s="218"/>
      <c r="F30" s="217"/>
      <c r="G30" s="215"/>
      <c r="H30" s="212"/>
      <c r="I30" s="144">
        <v>0</v>
      </c>
      <c r="J30" s="145"/>
      <c r="L30" s="1" t="s">
        <v>100</v>
      </c>
    </row>
    <row r="31" spans="1:16" x14ac:dyDescent="0.25">
      <c r="A31" s="211"/>
      <c r="B31" s="212"/>
      <c r="C31" s="213"/>
      <c r="D31" s="214"/>
      <c r="E31" s="215"/>
      <c r="F31" s="212"/>
      <c r="G31" s="215"/>
      <c r="H31" s="212"/>
      <c r="I31" s="144">
        <v>0</v>
      </c>
      <c r="J31" s="145"/>
      <c r="L31" s="1" t="s">
        <v>100</v>
      </c>
    </row>
    <row r="32" spans="1:16" x14ac:dyDescent="0.25">
      <c r="A32" s="211"/>
      <c r="B32" s="212"/>
      <c r="C32" s="213"/>
      <c r="D32" s="214"/>
      <c r="E32" s="215"/>
      <c r="F32" s="212"/>
      <c r="G32" s="215"/>
      <c r="H32" s="212"/>
      <c r="I32" s="144">
        <v>0</v>
      </c>
      <c r="J32" s="145"/>
      <c r="L32" s="1" t="s">
        <v>100</v>
      </c>
    </row>
    <row r="33" spans="1:12" x14ac:dyDescent="0.25">
      <c r="A33" s="211"/>
      <c r="B33" s="212"/>
      <c r="C33" s="213"/>
      <c r="D33" s="214"/>
      <c r="E33" s="215"/>
      <c r="F33" s="212"/>
      <c r="G33" s="215"/>
      <c r="H33" s="212"/>
      <c r="I33" s="144">
        <v>0</v>
      </c>
      <c r="J33" s="145"/>
      <c r="L33" s="1" t="s">
        <v>100</v>
      </c>
    </row>
    <row r="34" spans="1:12" x14ac:dyDescent="0.25">
      <c r="A34" s="211"/>
      <c r="B34" s="212"/>
      <c r="C34" s="213"/>
      <c r="D34" s="214"/>
      <c r="E34" s="215"/>
      <c r="F34" s="212"/>
      <c r="G34" s="215"/>
      <c r="H34" s="212"/>
      <c r="I34" s="144">
        <v>0</v>
      </c>
      <c r="J34" s="14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134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v>0</v>
      </c>
      <c r="I36" s="64">
        <v>0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1061.42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17</v>
      </c>
      <c r="I40" s="66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1061.42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f>H36+H38+H40</f>
        <v>17</v>
      </c>
      <c r="I42" s="65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1078.42</v>
      </c>
      <c r="J43" s="160"/>
      <c r="L43" s="1" t="s">
        <v>101</v>
      </c>
    </row>
    <row r="45" spans="1:12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124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33" t="s">
        <v>132</v>
      </c>
      <c r="B52" s="134"/>
      <c r="C52" s="134"/>
      <c r="D52" s="134"/>
      <c r="E52" s="134"/>
      <c r="F52" s="134"/>
      <c r="G52" s="134"/>
      <c r="H52" s="134"/>
      <c r="I52" s="134"/>
      <c r="J52" s="135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4">
        <v>1061</v>
      </c>
      <c r="G54" s="44">
        <v>0</v>
      </c>
      <c r="H54" s="45">
        <v>1061</v>
      </c>
      <c r="I54" s="44">
        <f>G54+H54</f>
        <v>1061</v>
      </c>
      <c r="J54" s="46">
        <v>0</v>
      </c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4">
        <v>0</v>
      </c>
      <c r="G55" s="44">
        <v>0</v>
      </c>
      <c r="H55" s="45">
        <v>0</v>
      </c>
      <c r="I55" s="44">
        <f t="shared" ref="I55:I71" si="0">G55+H55</f>
        <v>0</v>
      </c>
      <c r="J55" s="46">
        <v>0</v>
      </c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100</v>
      </c>
    </row>
    <row r="62" spans="1:12" x14ac:dyDescent="0.25">
      <c r="A62" s="96"/>
      <c r="B62" s="97"/>
      <c r="C62" s="97"/>
      <c r="D62" s="97"/>
      <c r="E62" s="98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4">
        <v>0</v>
      </c>
      <c r="G64" s="44">
        <v>0</v>
      </c>
      <c r="H64" s="45">
        <v>0</v>
      </c>
      <c r="I64" s="44">
        <f t="shared" si="0"/>
        <v>0</v>
      </c>
      <c r="J64" s="46">
        <v>0</v>
      </c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4">
        <v>0</v>
      </c>
      <c r="G65" s="44">
        <v>0</v>
      </c>
      <c r="H65" s="45">
        <v>0</v>
      </c>
      <c r="I65" s="44">
        <f t="shared" si="0"/>
        <v>0</v>
      </c>
      <c r="J65" s="46">
        <v>0</v>
      </c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4">
        <v>0</v>
      </c>
      <c r="G66" s="44">
        <v>0</v>
      </c>
      <c r="H66" s="45">
        <v>0</v>
      </c>
      <c r="I66" s="44">
        <f t="shared" si="0"/>
        <v>0</v>
      </c>
      <c r="J66" s="46">
        <v>0</v>
      </c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4">
        <v>0</v>
      </c>
      <c r="G67" s="44">
        <v>0</v>
      </c>
      <c r="H67" s="45">
        <v>0</v>
      </c>
      <c r="I67" s="44">
        <f t="shared" si="0"/>
        <v>0</v>
      </c>
      <c r="J67" s="46">
        <v>0</v>
      </c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4">
        <v>0</v>
      </c>
      <c r="G68" s="44">
        <v>0</v>
      </c>
      <c r="H68" s="45">
        <v>0</v>
      </c>
      <c r="I68" s="44">
        <f t="shared" si="0"/>
        <v>0</v>
      </c>
      <c r="J68" s="46">
        <v>0</v>
      </c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4">
        <v>0</v>
      </c>
      <c r="G69" s="44">
        <v>0</v>
      </c>
      <c r="H69" s="45">
        <v>0</v>
      </c>
      <c r="I69" s="44">
        <f t="shared" si="0"/>
        <v>0</v>
      </c>
      <c r="J69" s="46">
        <v>0</v>
      </c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4">
        <v>0.42</v>
      </c>
      <c r="G70" s="44">
        <v>0</v>
      </c>
      <c r="H70" s="45">
        <v>0.42</v>
      </c>
      <c r="I70" s="44">
        <f t="shared" si="0"/>
        <v>0.42</v>
      </c>
      <c r="J70" s="46">
        <v>0</v>
      </c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4">
        <v>0</v>
      </c>
      <c r="G71" s="44">
        <v>0</v>
      </c>
      <c r="H71" s="45">
        <v>0</v>
      </c>
      <c r="I71" s="44">
        <f t="shared" si="0"/>
        <v>0</v>
      </c>
      <c r="J71" s="46">
        <v>0</v>
      </c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47">
        <f>I72</f>
        <v>1061.42</v>
      </c>
      <c r="G72" s="47">
        <f t="shared" ref="G72:J72" si="1">SUM(G54:G71)</f>
        <v>0</v>
      </c>
      <c r="H72" s="48">
        <f t="shared" si="1"/>
        <v>1061.42</v>
      </c>
      <c r="I72" s="47">
        <f t="shared" si="1"/>
        <v>1061.42</v>
      </c>
      <c r="J72" s="49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4">
        <v>0</v>
      </c>
      <c r="G77" s="44">
        <v>0</v>
      </c>
      <c r="H77" s="45">
        <v>0</v>
      </c>
      <c r="I77" s="44">
        <f>G77+H77</f>
        <v>0</v>
      </c>
      <c r="J77" s="46">
        <v>0</v>
      </c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4">
        <v>0</v>
      </c>
      <c r="G78" s="44">
        <v>0</v>
      </c>
      <c r="H78" s="45">
        <v>0</v>
      </c>
      <c r="I78" s="44">
        <f t="shared" ref="I78:I93" si="2">G78+H78</f>
        <v>0</v>
      </c>
      <c r="J78" s="46">
        <v>0</v>
      </c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100</v>
      </c>
    </row>
    <row r="84" spans="1:12" x14ac:dyDescent="0.25">
      <c r="A84" s="93" t="s">
        <v>86</v>
      </c>
      <c r="B84" s="94"/>
      <c r="C84" s="94"/>
      <c r="D84" s="94"/>
      <c r="E84" s="95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100</v>
      </c>
    </row>
    <row r="85" spans="1:12" x14ac:dyDescent="0.25">
      <c r="A85" s="96"/>
      <c r="B85" s="97"/>
      <c r="C85" s="97"/>
      <c r="D85" s="97"/>
      <c r="E85" s="9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100</v>
      </c>
    </row>
    <row r="86" spans="1:12" x14ac:dyDescent="0.25">
      <c r="A86" s="99"/>
      <c r="B86" s="100"/>
      <c r="C86" s="100"/>
      <c r="D86" s="100"/>
      <c r="E86" s="101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100</v>
      </c>
    </row>
    <row r="87" spans="1:12" x14ac:dyDescent="0.25">
      <c r="A87" s="91" t="s">
        <v>36</v>
      </c>
      <c r="B87" s="92"/>
      <c r="C87" s="92"/>
      <c r="D87" s="92"/>
      <c r="E87" s="92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100</v>
      </c>
    </row>
    <row r="88" spans="1:12" x14ac:dyDescent="0.25">
      <c r="A88" s="91" t="s">
        <v>37</v>
      </c>
      <c r="B88" s="92"/>
      <c r="C88" s="92"/>
      <c r="D88" s="92"/>
      <c r="E88" s="92"/>
      <c r="F88" s="44">
        <v>0</v>
      </c>
      <c r="G88" s="44">
        <v>0</v>
      </c>
      <c r="H88" s="45">
        <v>0</v>
      </c>
      <c r="I88" s="44">
        <f t="shared" si="2"/>
        <v>0</v>
      </c>
      <c r="J88" s="46">
        <v>0</v>
      </c>
      <c r="L88" s="1" t="s">
        <v>100</v>
      </c>
    </row>
    <row r="89" spans="1:12" x14ac:dyDescent="0.25">
      <c r="A89" s="91" t="s">
        <v>38</v>
      </c>
      <c r="B89" s="92"/>
      <c r="C89" s="92"/>
      <c r="D89" s="92"/>
      <c r="E89" s="92"/>
      <c r="F89" s="44">
        <v>0</v>
      </c>
      <c r="G89" s="44">
        <v>0</v>
      </c>
      <c r="H89" s="45">
        <v>0</v>
      </c>
      <c r="I89" s="44">
        <f t="shared" si="2"/>
        <v>0</v>
      </c>
      <c r="J89" s="46">
        <v>0</v>
      </c>
      <c r="L89" s="1" t="s">
        <v>100</v>
      </c>
    </row>
    <row r="90" spans="1:12" x14ac:dyDescent="0.25">
      <c r="A90" s="91" t="s">
        <v>39</v>
      </c>
      <c r="B90" s="92"/>
      <c r="C90" s="92"/>
      <c r="D90" s="92"/>
      <c r="E90" s="92"/>
      <c r="F90" s="44">
        <v>0</v>
      </c>
      <c r="G90" s="44">
        <v>0</v>
      </c>
      <c r="H90" s="45">
        <v>0</v>
      </c>
      <c r="I90" s="44">
        <f t="shared" si="2"/>
        <v>0</v>
      </c>
      <c r="J90" s="46">
        <v>0</v>
      </c>
      <c r="L90" s="1" t="s">
        <v>100</v>
      </c>
    </row>
    <row r="91" spans="1:12" x14ac:dyDescent="0.25">
      <c r="A91" s="91" t="s">
        <v>40</v>
      </c>
      <c r="B91" s="92"/>
      <c r="C91" s="92"/>
      <c r="D91" s="92"/>
      <c r="E91" s="92"/>
      <c r="F91" s="44">
        <v>0</v>
      </c>
      <c r="G91" s="44">
        <v>0</v>
      </c>
      <c r="H91" s="45">
        <v>0</v>
      </c>
      <c r="I91" s="44">
        <f t="shared" si="2"/>
        <v>0</v>
      </c>
      <c r="J91" s="46">
        <v>0</v>
      </c>
      <c r="L91" s="1" t="s">
        <v>100</v>
      </c>
    </row>
    <row r="92" spans="1:12" x14ac:dyDescent="0.25">
      <c r="A92" s="91" t="s">
        <v>41</v>
      </c>
      <c r="B92" s="92"/>
      <c r="C92" s="92"/>
      <c r="D92" s="92"/>
      <c r="E92" s="92"/>
      <c r="F92" s="44">
        <v>0</v>
      </c>
      <c r="G92" s="44">
        <v>0</v>
      </c>
      <c r="H92" s="45">
        <v>0</v>
      </c>
      <c r="I92" s="44">
        <f t="shared" si="2"/>
        <v>0</v>
      </c>
      <c r="J92" s="46">
        <v>0</v>
      </c>
      <c r="L92" s="1" t="s">
        <v>100</v>
      </c>
    </row>
    <row r="93" spans="1:12" x14ac:dyDescent="0.25">
      <c r="A93" s="91" t="s">
        <v>42</v>
      </c>
      <c r="B93" s="92"/>
      <c r="C93" s="92"/>
      <c r="D93" s="92"/>
      <c r="E93" s="92"/>
      <c r="F93" s="44">
        <v>17</v>
      </c>
      <c r="G93" s="44">
        <v>0</v>
      </c>
      <c r="H93" s="45">
        <v>17</v>
      </c>
      <c r="I93" s="44">
        <f t="shared" si="2"/>
        <v>17</v>
      </c>
      <c r="J93" s="46">
        <v>0</v>
      </c>
      <c r="L93" s="1" t="s">
        <v>100</v>
      </c>
    </row>
    <row r="94" spans="1:12" x14ac:dyDescent="0.25">
      <c r="A94" s="91" t="s">
        <v>43</v>
      </c>
      <c r="B94" s="92"/>
      <c r="C94" s="92"/>
      <c r="D94" s="92"/>
      <c r="E94" s="92"/>
      <c r="F94" s="44">
        <v>0</v>
      </c>
      <c r="G94" s="44">
        <v>0</v>
      </c>
      <c r="H94" s="45">
        <v>0</v>
      </c>
      <c r="I94" s="44">
        <v>0</v>
      </c>
      <c r="J94" s="46">
        <v>0</v>
      </c>
      <c r="L94" s="1" t="s">
        <v>100</v>
      </c>
    </row>
    <row r="95" spans="1:12" ht="15.75" thickBot="1" x14ac:dyDescent="0.3">
      <c r="A95" s="102" t="s">
        <v>44</v>
      </c>
      <c r="B95" s="103"/>
      <c r="C95" s="103"/>
      <c r="D95" s="103"/>
      <c r="E95" s="103"/>
      <c r="F95" s="47">
        <f>I95</f>
        <v>17</v>
      </c>
      <c r="G95" s="47">
        <f t="shared" ref="G95:J95" si="3">SUM(G77:G94)</f>
        <v>0</v>
      </c>
      <c r="H95" s="48">
        <f t="shared" si="3"/>
        <v>17</v>
      </c>
      <c r="I95" s="47">
        <f t="shared" si="3"/>
        <v>17</v>
      </c>
      <c r="J95" s="49">
        <f t="shared" si="3"/>
        <v>0</v>
      </c>
      <c r="L95" s="1" t="s">
        <v>102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4" t="s">
        <v>45</v>
      </c>
      <c r="B97" s="104"/>
      <c r="C97" s="104"/>
      <c r="D97" s="104"/>
      <c r="E97" s="104"/>
      <c r="F97" s="104"/>
      <c r="G97" s="104"/>
      <c r="H97" s="104"/>
      <c r="I97" s="104"/>
      <c r="J97" s="104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122" t="s">
        <v>68</v>
      </c>
      <c r="B105" s="123"/>
      <c r="C105" s="123"/>
      <c r="D105" s="123"/>
      <c r="E105" s="123"/>
      <c r="F105" s="123"/>
      <c r="G105" s="123"/>
      <c r="H105" s="123"/>
      <c r="I105" s="88"/>
      <c r="J105" s="50">
        <f>I43</f>
        <v>1078.42</v>
      </c>
      <c r="L105" s="1" t="s">
        <v>102</v>
      </c>
    </row>
    <row r="106" spans="1:12" ht="15.75" customHeight="1" x14ac:dyDescent="0.25">
      <c r="A106" s="91" t="s">
        <v>69</v>
      </c>
      <c r="B106" s="92"/>
      <c r="C106" s="92"/>
      <c r="D106" s="92"/>
      <c r="E106" s="92"/>
      <c r="F106" s="92"/>
      <c r="G106" s="92"/>
      <c r="H106" s="92"/>
      <c r="I106" s="89"/>
      <c r="J106" s="51">
        <f>F72+F95</f>
        <v>1078.42</v>
      </c>
      <c r="L106" s="1" t="s">
        <v>102</v>
      </c>
    </row>
    <row r="107" spans="1:12" ht="15.75" customHeight="1" x14ac:dyDescent="0.25">
      <c r="A107" s="91" t="s">
        <v>67</v>
      </c>
      <c r="B107" s="92"/>
      <c r="C107" s="92"/>
      <c r="D107" s="92"/>
      <c r="E107" s="92"/>
      <c r="F107" s="92"/>
      <c r="G107" s="92"/>
      <c r="H107" s="92"/>
      <c r="I107" s="89"/>
      <c r="J107" s="51">
        <f>H42-H95</f>
        <v>0</v>
      </c>
      <c r="L107" s="1" t="s">
        <v>102</v>
      </c>
    </row>
    <row r="108" spans="1:12" ht="15.75" customHeight="1" x14ac:dyDescent="0.25">
      <c r="A108" s="91" t="s">
        <v>84</v>
      </c>
      <c r="B108" s="92"/>
      <c r="C108" s="92"/>
      <c r="D108" s="92"/>
      <c r="E108" s="92"/>
      <c r="F108" s="92"/>
      <c r="G108" s="92"/>
      <c r="H108" s="92"/>
      <c r="I108" s="89"/>
      <c r="J108" s="51">
        <f>I41-H72-J109</f>
        <v>0</v>
      </c>
      <c r="L108" s="1" t="s">
        <v>102</v>
      </c>
    </row>
    <row r="109" spans="1:12" ht="15.75" customHeight="1" x14ac:dyDescent="0.25">
      <c r="A109" s="91" t="s">
        <v>70</v>
      </c>
      <c r="B109" s="92"/>
      <c r="C109" s="92"/>
      <c r="D109" s="92"/>
      <c r="E109" s="92"/>
      <c r="F109" s="92"/>
      <c r="G109" s="92"/>
      <c r="H109" s="92"/>
      <c r="I109" s="89"/>
      <c r="J109" s="51">
        <v>0</v>
      </c>
      <c r="L109" s="1" t="s">
        <v>100</v>
      </c>
    </row>
    <row r="110" spans="1:12" ht="15.75" customHeight="1" x14ac:dyDescent="0.25">
      <c r="A110" s="91" t="s">
        <v>78</v>
      </c>
      <c r="B110" s="92"/>
      <c r="C110" s="92"/>
      <c r="D110" s="92"/>
      <c r="E110" s="92"/>
      <c r="F110" s="92"/>
      <c r="G110" s="92"/>
      <c r="H110" s="92"/>
      <c r="I110" s="89"/>
      <c r="J110" s="51">
        <f>H42-I95</f>
        <v>0</v>
      </c>
      <c r="L110" s="1" t="s">
        <v>102</v>
      </c>
    </row>
    <row r="111" spans="1:12" ht="15.75" customHeight="1" x14ac:dyDescent="0.25">
      <c r="A111" s="115" t="s">
        <v>79</v>
      </c>
      <c r="B111" s="116"/>
      <c r="C111" s="116"/>
      <c r="D111" s="116"/>
      <c r="E111" s="116"/>
      <c r="F111" s="116"/>
      <c r="G111" s="116"/>
      <c r="H111" s="116"/>
      <c r="I111" s="89"/>
      <c r="J111" s="52">
        <f>I41-H72</f>
        <v>0</v>
      </c>
      <c r="L111" s="1" t="s">
        <v>102</v>
      </c>
    </row>
    <row r="112" spans="1:12" ht="15.75" customHeight="1" thickBot="1" x14ac:dyDescent="0.3">
      <c r="A112" s="115" t="s">
        <v>80</v>
      </c>
      <c r="B112" s="116"/>
      <c r="C112" s="116"/>
      <c r="D112" s="116"/>
      <c r="E112" s="116"/>
      <c r="F112" s="116"/>
      <c r="G112" s="116"/>
      <c r="H112" s="116"/>
      <c r="I112" s="90"/>
      <c r="J112" s="53">
        <f>J110+J109</f>
        <v>0</v>
      </c>
      <c r="L112" s="1" t="s">
        <v>102</v>
      </c>
    </row>
    <row r="113" spans="1:12" ht="66" customHeight="1" x14ac:dyDescent="0.25">
      <c r="A113" s="117" t="s">
        <v>53</v>
      </c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2" ht="15.75" x14ac:dyDescent="0.25">
      <c r="A114" s="118" t="s">
        <v>96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L114" s="1" t="s">
        <v>100</v>
      </c>
    </row>
    <row r="115" spans="1:12" x14ac:dyDescent="0.25">
      <c r="A115" s="14" t="s">
        <v>62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VALDOMIRO DE SOUSA SOBRINHO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98:J98"/>
    <mergeCell ref="A99:J99"/>
    <mergeCell ref="A87:E87"/>
    <mergeCell ref="A88:E88"/>
    <mergeCell ref="A89:E89"/>
    <mergeCell ref="A90:E90"/>
    <mergeCell ref="A91:E91"/>
    <mergeCell ref="A92:E92"/>
    <mergeCell ref="A79:E79"/>
    <mergeCell ref="A80:E80"/>
    <mergeCell ref="A81:E81"/>
    <mergeCell ref="A82:E82"/>
    <mergeCell ref="A83:E83"/>
    <mergeCell ref="A84:E86"/>
    <mergeCell ref="A93:E93"/>
    <mergeCell ref="A94:E94"/>
    <mergeCell ref="A95:E95"/>
    <mergeCell ref="A97:J97"/>
    <mergeCell ref="A120:J120"/>
    <mergeCell ref="A113:J113"/>
    <mergeCell ref="A118:J118"/>
    <mergeCell ref="A119:J119"/>
    <mergeCell ref="A112:H112"/>
    <mergeCell ref="A114:J114"/>
    <mergeCell ref="A109:H109"/>
    <mergeCell ref="A110:H110"/>
    <mergeCell ref="A111:H111"/>
    <mergeCell ref="A106:H106"/>
    <mergeCell ref="A107:H107"/>
    <mergeCell ref="A108:H108"/>
    <mergeCell ref="A100:J100"/>
    <mergeCell ref="A101:J101"/>
    <mergeCell ref="A102:J102"/>
    <mergeCell ref="A103:J103"/>
    <mergeCell ref="A104:J104"/>
    <mergeCell ref="A105:H105"/>
    <mergeCell ref="I105:I112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103" zoomScale="120" zoomScaleNormal="120" workbookViewId="0">
      <selection activeCell="H36" sqref="H36:I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121</v>
      </c>
      <c r="F13" s="187"/>
      <c r="G13" s="187"/>
      <c r="H13" s="187"/>
      <c r="I13" s="187"/>
      <c r="J13" s="188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98" t="s">
        <v>91</v>
      </c>
      <c r="F14" s="198"/>
      <c r="G14" s="198"/>
      <c r="H14" s="198"/>
      <c r="I14" s="198"/>
      <c r="J14" s="199"/>
      <c r="L14" s="8" t="s">
        <v>100</v>
      </c>
    </row>
    <row r="15" spans="1:15" s="8" customFormat="1" ht="72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103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219">
        <v>45356</v>
      </c>
      <c r="B26" s="220"/>
      <c r="C26" s="221">
        <v>972.96</v>
      </c>
      <c r="D26" s="222"/>
      <c r="E26" s="226">
        <v>45365</v>
      </c>
      <c r="F26" s="227"/>
      <c r="G26" s="223">
        <v>553345000015554</v>
      </c>
      <c r="H26" s="220"/>
      <c r="I26" s="224">
        <v>1857.46</v>
      </c>
      <c r="J26" s="225"/>
      <c r="L26" s="1" t="s">
        <v>100</v>
      </c>
      <c r="M26" s="54"/>
      <c r="N26" s="54"/>
      <c r="O26" s="54"/>
      <c r="P26" s="54"/>
    </row>
    <row r="27" spans="1:16" x14ac:dyDescent="0.25">
      <c r="A27" s="216"/>
      <c r="B27" s="217"/>
      <c r="C27" s="215"/>
      <c r="D27" s="212"/>
      <c r="E27" s="218"/>
      <c r="F27" s="217"/>
      <c r="G27" s="215"/>
      <c r="H27" s="212"/>
      <c r="I27" s="228">
        <v>0</v>
      </c>
      <c r="J27" s="229"/>
      <c r="L27" s="1" t="s">
        <v>100</v>
      </c>
      <c r="M27" s="54"/>
      <c r="N27" s="54"/>
      <c r="O27" s="54"/>
      <c r="P27" s="54"/>
    </row>
    <row r="28" spans="1:16" x14ac:dyDescent="0.25">
      <c r="A28" s="216"/>
      <c r="B28" s="217"/>
      <c r="C28" s="215"/>
      <c r="D28" s="212"/>
      <c r="E28" s="218"/>
      <c r="F28" s="217"/>
      <c r="G28" s="215"/>
      <c r="H28" s="212"/>
      <c r="I28" s="228">
        <v>0</v>
      </c>
      <c r="J28" s="229"/>
      <c r="L28" s="1" t="s">
        <v>100</v>
      </c>
    </row>
    <row r="29" spans="1:16" x14ac:dyDescent="0.25">
      <c r="A29" s="216"/>
      <c r="B29" s="217"/>
      <c r="C29" s="215"/>
      <c r="D29" s="212"/>
      <c r="E29" s="218"/>
      <c r="F29" s="217"/>
      <c r="G29" s="215"/>
      <c r="H29" s="212"/>
      <c r="I29" s="228">
        <v>0</v>
      </c>
      <c r="J29" s="229"/>
      <c r="L29" s="1" t="s">
        <v>100</v>
      </c>
    </row>
    <row r="30" spans="1:16" x14ac:dyDescent="0.25">
      <c r="A30" s="216"/>
      <c r="B30" s="217"/>
      <c r="C30" s="215"/>
      <c r="D30" s="212"/>
      <c r="E30" s="218"/>
      <c r="F30" s="217"/>
      <c r="G30" s="215"/>
      <c r="H30" s="212"/>
      <c r="I30" s="228">
        <v>0</v>
      </c>
      <c r="J30" s="229"/>
      <c r="L30" s="1" t="s">
        <v>100</v>
      </c>
    </row>
    <row r="31" spans="1:16" x14ac:dyDescent="0.25">
      <c r="A31" s="211"/>
      <c r="B31" s="212"/>
      <c r="C31" s="213"/>
      <c r="D31" s="214"/>
      <c r="E31" s="215"/>
      <c r="F31" s="212"/>
      <c r="G31" s="215"/>
      <c r="H31" s="212"/>
      <c r="I31" s="228">
        <v>0</v>
      </c>
      <c r="J31" s="229"/>
      <c r="L31" s="1" t="s">
        <v>100</v>
      </c>
    </row>
    <row r="32" spans="1:16" x14ac:dyDescent="0.25">
      <c r="A32" s="211"/>
      <c r="B32" s="212"/>
      <c r="C32" s="213"/>
      <c r="D32" s="214"/>
      <c r="E32" s="215"/>
      <c r="F32" s="212"/>
      <c r="G32" s="215"/>
      <c r="H32" s="212"/>
      <c r="I32" s="228">
        <v>0</v>
      </c>
      <c r="J32" s="229"/>
      <c r="L32" s="1" t="s">
        <v>100</v>
      </c>
    </row>
    <row r="33" spans="1:12" x14ac:dyDescent="0.25">
      <c r="A33" s="211"/>
      <c r="B33" s="212"/>
      <c r="C33" s="213"/>
      <c r="D33" s="214"/>
      <c r="E33" s="215"/>
      <c r="F33" s="212"/>
      <c r="G33" s="215"/>
      <c r="H33" s="212"/>
      <c r="I33" s="228">
        <v>0</v>
      </c>
      <c r="J33" s="229"/>
      <c r="L33" s="1" t="s">
        <v>100</v>
      </c>
    </row>
    <row r="34" spans="1:12" x14ac:dyDescent="0.25">
      <c r="A34" s="211"/>
      <c r="B34" s="212"/>
      <c r="C34" s="213"/>
      <c r="D34" s="214"/>
      <c r="E34" s="215"/>
      <c r="F34" s="212"/>
      <c r="G34" s="215"/>
      <c r="H34" s="212"/>
      <c r="I34" s="228">
        <v>0</v>
      </c>
      <c r="J34" s="229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f>'FEV 24'!J110</f>
        <v>0</v>
      </c>
      <c r="I36" s="64">
        <f>'FEV 24'!J111</f>
        <v>0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1857.46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0</v>
      </c>
      <c r="I40" s="66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1857.46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f>H36+H38+H40</f>
        <v>0</v>
      </c>
      <c r="I42" s="65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1857.46</v>
      </c>
      <c r="J43" s="160"/>
      <c r="L43" s="1" t="s">
        <v>101</v>
      </c>
    </row>
    <row r="45" spans="1:12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126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10" t="s">
        <v>125</v>
      </c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4">
        <v>0</v>
      </c>
      <c r="G54" s="44">
        <v>0</v>
      </c>
      <c r="H54" s="45">
        <v>0</v>
      </c>
      <c r="I54" s="44">
        <f>G54+H54</f>
        <v>0</v>
      </c>
      <c r="J54" s="46">
        <v>0</v>
      </c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4">
        <v>0</v>
      </c>
      <c r="G55" s="44">
        <v>0</v>
      </c>
      <c r="H55" s="45">
        <v>0</v>
      </c>
      <c r="I55" s="44">
        <f t="shared" ref="I55:I71" si="0">G55+H55</f>
        <v>0</v>
      </c>
      <c r="J55" s="46">
        <v>0</v>
      </c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100</v>
      </c>
    </row>
    <row r="62" spans="1:12" x14ac:dyDescent="0.25">
      <c r="A62" s="96"/>
      <c r="B62" s="97"/>
      <c r="C62" s="97"/>
      <c r="D62" s="97"/>
      <c r="E62" s="98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4">
        <v>0</v>
      </c>
      <c r="G64" s="44">
        <v>0</v>
      </c>
      <c r="H64" s="45">
        <v>0</v>
      </c>
      <c r="I64" s="44">
        <f t="shared" si="0"/>
        <v>0</v>
      </c>
      <c r="J64" s="46">
        <v>0</v>
      </c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4">
        <v>0</v>
      </c>
      <c r="G65" s="44">
        <v>0</v>
      </c>
      <c r="H65" s="45">
        <v>0</v>
      </c>
      <c r="I65" s="44">
        <f t="shared" si="0"/>
        <v>0</v>
      </c>
      <c r="J65" s="46">
        <v>0</v>
      </c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4">
        <v>0</v>
      </c>
      <c r="G66" s="44">
        <v>0</v>
      </c>
      <c r="H66" s="45">
        <v>0</v>
      </c>
      <c r="I66" s="44">
        <f t="shared" si="0"/>
        <v>0</v>
      </c>
      <c r="J66" s="46">
        <v>0</v>
      </c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4">
        <v>0</v>
      </c>
      <c r="G67" s="44">
        <v>0</v>
      </c>
      <c r="H67" s="45">
        <v>0</v>
      </c>
      <c r="I67" s="44">
        <f t="shared" si="0"/>
        <v>0</v>
      </c>
      <c r="J67" s="46">
        <v>0</v>
      </c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4">
        <v>0</v>
      </c>
      <c r="G68" s="44">
        <v>0</v>
      </c>
      <c r="H68" s="45">
        <v>0</v>
      </c>
      <c r="I68" s="44">
        <f t="shared" si="0"/>
        <v>0</v>
      </c>
      <c r="J68" s="46">
        <v>0</v>
      </c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4">
        <v>0</v>
      </c>
      <c r="G69" s="44">
        <v>0</v>
      </c>
      <c r="H69" s="45">
        <v>0</v>
      </c>
      <c r="I69" s="44">
        <f t="shared" si="0"/>
        <v>0</v>
      </c>
      <c r="J69" s="46">
        <v>0</v>
      </c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4">
        <v>16.579999999999998</v>
      </c>
      <c r="G70" s="44">
        <v>0</v>
      </c>
      <c r="H70" s="45">
        <v>16.579999999999998</v>
      </c>
      <c r="I70" s="44">
        <f t="shared" si="0"/>
        <v>16.579999999999998</v>
      </c>
      <c r="J70" s="46">
        <v>0</v>
      </c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4">
        <v>0</v>
      </c>
      <c r="G71" s="44">
        <v>0</v>
      </c>
      <c r="H71" s="45">
        <v>0</v>
      </c>
      <c r="I71" s="44">
        <f t="shared" si="0"/>
        <v>0</v>
      </c>
      <c r="J71" s="46">
        <v>0</v>
      </c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47">
        <f>I72</f>
        <v>16.579999999999998</v>
      </c>
      <c r="G72" s="47">
        <f t="shared" ref="G72:J72" si="1">SUM(G54:G71)</f>
        <v>0</v>
      </c>
      <c r="H72" s="48">
        <f t="shared" si="1"/>
        <v>16.579999999999998</v>
      </c>
      <c r="I72" s="47">
        <f t="shared" si="1"/>
        <v>16.579999999999998</v>
      </c>
      <c r="J72" s="49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4">
        <v>0</v>
      </c>
      <c r="G77" s="44">
        <v>0</v>
      </c>
      <c r="H77" s="45">
        <v>0</v>
      </c>
      <c r="I77" s="44">
        <f>G77+H77</f>
        <v>0</v>
      </c>
      <c r="J77" s="46">
        <v>0</v>
      </c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4">
        <v>0</v>
      </c>
      <c r="G78" s="44">
        <v>0</v>
      </c>
      <c r="H78" s="45">
        <v>0</v>
      </c>
      <c r="I78" s="44">
        <f t="shared" ref="I78:I93" si="2">G78+H78</f>
        <v>0</v>
      </c>
      <c r="J78" s="46">
        <v>0</v>
      </c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100</v>
      </c>
    </row>
    <row r="84" spans="1:12" x14ac:dyDescent="0.25">
      <c r="A84" s="93" t="s">
        <v>86</v>
      </c>
      <c r="B84" s="94"/>
      <c r="C84" s="94"/>
      <c r="D84" s="94"/>
      <c r="E84" s="95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100</v>
      </c>
    </row>
    <row r="85" spans="1:12" x14ac:dyDescent="0.25">
      <c r="A85" s="96"/>
      <c r="B85" s="97"/>
      <c r="C85" s="97"/>
      <c r="D85" s="97"/>
      <c r="E85" s="9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100</v>
      </c>
    </row>
    <row r="86" spans="1:12" x14ac:dyDescent="0.25">
      <c r="A86" s="99"/>
      <c r="B86" s="100"/>
      <c r="C86" s="100"/>
      <c r="D86" s="100"/>
      <c r="E86" s="101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100</v>
      </c>
    </row>
    <row r="87" spans="1:12" x14ac:dyDescent="0.25">
      <c r="A87" s="91" t="s">
        <v>36</v>
      </c>
      <c r="B87" s="92"/>
      <c r="C87" s="92"/>
      <c r="D87" s="92"/>
      <c r="E87" s="92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100</v>
      </c>
    </row>
    <row r="88" spans="1:12" x14ac:dyDescent="0.25">
      <c r="A88" s="91" t="s">
        <v>37</v>
      </c>
      <c r="B88" s="92"/>
      <c r="C88" s="92"/>
      <c r="D88" s="92"/>
      <c r="E88" s="92"/>
      <c r="F88" s="44">
        <v>0</v>
      </c>
      <c r="G88" s="44">
        <v>0</v>
      </c>
      <c r="H88" s="45">
        <v>0</v>
      </c>
      <c r="I88" s="44">
        <f t="shared" si="2"/>
        <v>0</v>
      </c>
      <c r="J88" s="46">
        <v>0</v>
      </c>
      <c r="L88" s="1" t="s">
        <v>100</v>
      </c>
    </row>
    <row r="89" spans="1:12" x14ac:dyDescent="0.25">
      <c r="A89" s="91" t="s">
        <v>38</v>
      </c>
      <c r="B89" s="92"/>
      <c r="C89" s="92"/>
      <c r="D89" s="92"/>
      <c r="E89" s="92"/>
      <c r="F89" s="44">
        <v>0</v>
      </c>
      <c r="G89" s="44">
        <v>0</v>
      </c>
      <c r="H89" s="45">
        <v>0</v>
      </c>
      <c r="I89" s="44">
        <f t="shared" si="2"/>
        <v>0</v>
      </c>
      <c r="J89" s="46">
        <v>0</v>
      </c>
      <c r="L89" s="1" t="s">
        <v>100</v>
      </c>
    </row>
    <row r="90" spans="1:12" x14ac:dyDescent="0.25">
      <c r="A90" s="91" t="s">
        <v>39</v>
      </c>
      <c r="B90" s="92"/>
      <c r="C90" s="92"/>
      <c r="D90" s="92"/>
      <c r="E90" s="92"/>
      <c r="F90" s="44">
        <v>0</v>
      </c>
      <c r="G90" s="44">
        <v>0</v>
      </c>
      <c r="H90" s="45">
        <v>0</v>
      </c>
      <c r="I90" s="44">
        <f t="shared" si="2"/>
        <v>0</v>
      </c>
      <c r="J90" s="46">
        <v>0</v>
      </c>
      <c r="L90" s="1" t="s">
        <v>100</v>
      </c>
    </row>
    <row r="91" spans="1:12" x14ac:dyDescent="0.25">
      <c r="A91" s="91" t="s">
        <v>40</v>
      </c>
      <c r="B91" s="92"/>
      <c r="C91" s="92"/>
      <c r="D91" s="92"/>
      <c r="E91" s="92"/>
      <c r="F91" s="44">
        <v>0</v>
      </c>
      <c r="G91" s="44">
        <v>0</v>
      </c>
      <c r="H91" s="45">
        <v>0</v>
      </c>
      <c r="I91" s="44">
        <f t="shared" si="2"/>
        <v>0</v>
      </c>
      <c r="J91" s="46">
        <v>0</v>
      </c>
      <c r="L91" s="1" t="s">
        <v>100</v>
      </c>
    </row>
    <row r="92" spans="1:12" x14ac:dyDescent="0.25">
      <c r="A92" s="91" t="s">
        <v>41</v>
      </c>
      <c r="B92" s="92"/>
      <c r="C92" s="92"/>
      <c r="D92" s="92"/>
      <c r="E92" s="92"/>
      <c r="F92" s="44">
        <v>0</v>
      </c>
      <c r="G92" s="44">
        <v>0</v>
      </c>
      <c r="H92" s="45">
        <v>0</v>
      </c>
      <c r="I92" s="44">
        <f t="shared" si="2"/>
        <v>0</v>
      </c>
      <c r="J92" s="46">
        <v>0</v>
      </c>
      <c r="L92" s="1" t="s">
        <v>100</v>
      </c>
    </row>
    <row r="93" spans="1:12" x14ac:dyDescent="0.25">
      <c r="A93" s="91" t="s">
        <v>42</v>
      </c>
      <c r="B93" s="92"/>
      <c r="C93" s="92"/>
      <c r="D93" s="92"/>
      <c r="E93" s="92"/>
      <c r="F93" s="44">
        <v>0</v>
      </c>
      <c r="G93" s="44">
        <v>0</v>
      </c>
      <c r="H93" s="45">
        <v>0</v>
      </c>
      <c r="I93" s="44">
        <f t="shared" si="2"/>
        <v>0</v>
      </c>
      <c r="J93" s="46">
        <v>0</v>
      </c>
      <c r="L93" s="1" t="s">
        <v>100</v>
      </c>
    </row>
    <row r="94" spans="1:12" x14ac:dyDescent="0.25">
      <c r="A94" s="91" t="s">
        <v>43</v>
      </c>
      <c r="B94" s="92"/>
      <c r="C94" s="92"/>
      <c r="D94" s="92"/>
      <c r="E94" s="92"/>
      <c r="F94" s="44">
        <v>0</v>
      </c>
      <c r="G94" s="44">
        <v>0</v>
      </c>
      <c r="H94" s="45">
        <v>0</v>
      </c>
      <c r="I94" s="44">
        <v>0</v>
      </c>
      <c r="J94" s="46">
        <v>0</v>
      </c>
      <c r="L94" s="1" t="s">
        <v>100</v>
      </c>
    </row>
    <row r="95" spans="1:12" ht="15.75" thickBot="1" x14ac:dyDescent="0.3">
      <c r="A95" s="102" t="s">
        <v>44</v>
      </c>
      <c r="B95" s="103"/>
      <c r="C95" s="103"/>
      <c r="D95" s="103"/>
      <c r="E95" s="103"/>
      <c r="F95" s="47">
        <f>I95</f>
        <v>0</v>
      </c>
      <c r="G95" s="47">
        <f t="shared" ref="G95:J95" si="3">SUM(G77:G94)</f>
        <v>0</v>
      </c>
      <c r="H95" s="48">
        <f t="shared" si="3"/>
        <v>0</v>
      </c>
      <c r="I95" s="47">
        <f t="shared" si="3"/>
        <v>0</v>
      </c>
      <c r="J95" s="49">
        <f t="shared" si="3"/>
        <v>0</v>
      </c>
      <c r="L95" s="1" t="s">
        <v>102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4" t="s">
        <v>45</v>
      </c>
      <c r="B97" s="104"/>
      <c r="C97" s="104"/>
      <c r="D97" s="104"/>
      <c r="E97" s="104"/>
      <c r="F97" s="104"/>
      <c r="G97" s="104"/>
      <c r="H97" s="104"/>
      <c r="I97" s="104"/>
      <c r="J97" s="104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122" t="s">
        <v>68</v>
      </c>
      <c r="B105" s="123"/>
      <c r="C105" s="123"/>
      <c r="D105" s="123"/>
      <c r="E105" s="123"/>
      <c r="F105" s="123"/>
      <c r="G105" s="123"/>
      <c r="H105" s="123"/>
      <c r="I105" s="88"/>
      <c r="J105" s="50">
        <f>I43</f>
        <v>1857.46</v>
      </c>
      <c r="L105" s="1" t="s">
        <v>102</v>
      </c>
    </row>
    <row r="106" spans="1:12" ht="15.75" customHeight="1" x14ac:dyDescent="0.25">
      <c r="A106" s="91" t="s">
        <v>69</v>
      </c>
      <c r="B106" s="92"/>
      <c r="C106" s="92"/>
      <c r="D106" s="92"/>
      <c r="E106" s="92"/>
      <c r="F106" s="92"/>
      <c r="G106" s="92"/>
      <c r="H106" s="92"/>
      <c r="I106" s="89"/>
      <c r="J106" s="51">
        <f>F72+F95</f>
        <v>16.579999999999998</v>
      </c>
      <c r="L106" s="1" t="s">
        <v>102</v>
      </c>
    </row>
    <row r="107" spans="1:12" ht="15.75" customHeight="1" x14ac:dyDescent="0.25">
      <c r="A107" s="91" t="s">
        <v>67</v>
      </c>
      <c r="B107" s="92"/>
      <c r="C107" s="92"/>
      <c r="D107" s="92"/>
      <c r="E107" s="92"/>
      <c r="F107" s="92"/>
      <c r="G107" s="92"/>
      <c r="H107" s="92"/>
      <c r="I107" s="89"/>
      <c r="J107" s="51">
        <f>H42-H95</f>
        <v>0</v>
      </c>
      <c r="L107" s="1" t="s">
        <v>102</v>
      </c>
    </row>
    <row r="108" spans="1:12" ht="15.75" customHeight="1" x14ac:dyDescent="0.25">
      <c r="A108" s="91" t="s">
        <v>84</v>
      </c>
      <c r="B108" s="92"/>
      <c r="C108" s="92"/>
      <c r="D108" s="92"/>
      <c r="E108" s="92"/>
      <c r="F108" s="92"/>
      <c r="G108" s="92"/>
      <c r="H108" s="92"/>
      <c r="I108" s="89"/>
      <c r="J108" s="51">
        <f>I41-H72-J109</f>
        <v>1840.88</v>
      </c>
      <c r="L108" s="1" t="s">
        <v>102</v>
      </c>
    </row>
    <row r="109" spans="1:12" ht="15.75" customHeight="1" x14ac:dyDescent="0.25">
      <c r="A109" s="91" t="s">
        <v>70</v>
      </c>
      <c r="B109" s="92"/>
      <c r="C109" s="92"/>
      <c r="D109" s="92"/>
      <c r="E109" s="92"/>
      <c r="F109" s="92"/>
      <c r="G109" s="92"/>
      <c r="H109" s="92"/>
      <c r="I109" s="89"/>
      <c r="J109" s="51">
        <v>0</v>
      </c>
      <c r="L109" s="1" t="s">
        <v>100</v>
      </c>
    </row>
    <row r="110" spans="1:12" ht="15.75" customHeight="1" x14ac:dyDescent="0.25">
      <c r="A110" s="91" t="s">
        <v>78</v>
      </c>
      <c r="B110" s="92"/>
      <c r="C110" s="92"/>
      <c r="D110" s="92"/>
      <c r="E110" s="92"/>
      <c r="F110" s="92"/>
      <c r="G110" s="92"/>
      <c r="H110" s="92"/>
      <c r="I110" s="89"/>
      <c r="J110" s="51">
        <f>H42-I95</f>
        <v>0</v>
      </c>
      <c r="L110" s="1" t="s">
        <v>102</v>
      </c>
    </row>
    <row r="111" spans="1:12" ht="15.75" customHeight="1" x14ac:dyDescent="0.25">
      <c r="A111" s="115" t="s">
        <v>79</v>
      </c>
      <c r="B111" s="116"/>
      <c r="C111" s="116"/>
      <c r="D111" s="116"/>
      <c r="E111" s="116"/>
      <c r="F111" s="116"/>
      <c r="G111" s="116"/>
      <c r="H111" s="116"/>
      <c r="I111" s="89"/>
      <c r="J111" s="52">
        <f>I41-H72</f>
        <v>1840.88</v>
      </c>
      <c r="L111" s="1" t="s">
        <v>102</v>
      </c>
    </row>
    <row r="112" spans="1:12" ht="15.75" customHeight="1" thickBot="1" x14ac:dyDescent="0.3">
      <c r="A112" s="115" t="s">
        <v>80</v>
      </c>
      <c r="B112" s="116"/>
      <c r="C112" s="116"/>
      <c r="D112" s="116"/>
      <c r="E112" s="116"/>
      <c r="F112" s="116"/>
      <c r="G112" s="116"/>
      <c r="H112" s="116"/>
      <c r="I112" s="90"/>
      <c r="J112" s="53">
        <f>J110+J109</f>
        <v>0</v>
      </c>
      <c r="L112" s="1" t="s">
        <v>102</v>
      </c>
    </row>
    <row r="113" spans="1:12" ht="66" customHeight="1" x14ac:dyDescent="0.25">
      <c r="A113" s="117" t="s">
        <v>53</v>
      </c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2" ht="15.75" x14ac:dyDescent="0.25">
      <c r="A114" s="118" t="s">
        <v>97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L114" s="1" t="s">
        <v>100</v>
      </c>
    </row>
    <row r="115" spans="1:12" x14ac:dyDescent="0.25">
      <c r="A115" s="14" t="s">
        <v>62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VALDOMIRO DE SOUSA SOBRINHO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120:J120"/>
    <mergeCell ref="I105:I112"/>
    <mergeCell ref="A112:H112"/>
    <mergeCell ref="A113:J113"/>
    <mergeCell ref="A114:J114"/>
    <mergeCell ref="A118:J118"/>
    <mergeCell ref="A119:J119"/>
    <mergeCell ref="A109:H109"/>
    <mergeCell ref="A110:H110"/>
    <mergeCell ref="A111:H111"/>
    <mergeCell ref="A106:H106"/>
    <mergeCell ref="A107:H107"/>
    <mergeCell ref="A108:H108"/>
    <mergeCell ref="A100:J100"/>
    <mergeCell ref="A101:J101"/>
    <mergeCell ref="A102:J102"/>
    <mergeCell ref="A103:J103"/>
    <mergeCell ref="A104:J104"/>
    <mergeCell ref="A105:H105"/>
    <mergeCell ref="A93:E93"/>
    <mergeCell ref="A94:E94"/>
    <mergeCell ref="A95:E95"/>
    <mergeCell ref="A97:J97"/>
    <mergeCell ref="A98:J98"/>
    <mergeCell ref="A99:J99"/>
    <mergeCell ref="A87:E87"/>
    <mergeCell ref="A88:E88"/>
    <mergeCell ref="A89:E89"/>
    <mergeCell ref="A90:E90"/>
    <mergeCell ref="A91:E91"/>
    <mergeCell ref="A92:E92"/>
    <mergeCell ref="A79:E79"/>
    <mergeCell ref="A80:E80"/>
    <mergeCell ref="A81:E81"/>
    <mergeCell ref="A82:E82"/>
    <mergeCell ref="A83:E83"/>
    <mergeCell ref="A84:E86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7:J7"/>
    <mergeCell ref="A9:D9"/>
    <mergeCell ref="E9:J9"/>
    <mergeCell ref="A10:D10"/>
    <mergeCell ref="E10:J10"/>
    <mergeCell ref="A11:D11"/>
    <mergeCell ref="E11:J11"/>
    <mergeCell ref="A16:D16"/>
    <mergeCell ref="E16:J16"/>
    <mergeCell ref="G20:H20"/>
    <mergeCell ref="I20:J20"/>
    <mergeCell ref="A15:D15"/>
    <mergeCell ref="E15:J15"/>
    <mergeCell ref="A12:D12"/>
    <mergeCell ref="E12:J12"/>
    <mergeCell ref="A13:D13"/>
    <mergeCell ref="E13:J13"/>
    <mergeCell ref="A14:D14"/>
    <mergeCell ref="E14:J14"/>
    <mergeCell ref="A17:D17"/>
    <mergeCell ref="E17:J17"/>
    <mergeCell ref="A19:C19"/>
    <mergeCell ref="E19:F19"/>
    <mergeCell ref="G19:H19"/>
    <mergeCell ref="I19:J19"/>
    <mergeCell ref="A20:C20"/>
    <mergeCell ref="E20:F20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103" zoomScale="120" zoomScaleNormal="120" workbookViewId="0">
      <selection activeCell="I35" sqref="I35:J35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121</v>
      </c>
      <c r="F13" s="187"/>
      <c r="G13" s="187"/>
      <c r="H13" s="187"/>
      <c r="I13" s="187"/>
      <c r="J13" s="188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98" t="s">
        <v>91</v>
      </c>
      <c r="F14" s="198"/>
      <c r="G14" s="198"/>
      <c r="H14" s="198"/>
      <c r="I14" s="198"/>
      <c r="J14" s="199"/>
      <c r="L14" s="8" t="s">
        <v>100</v>
      </c>
    </row>
    <row r="15" spans="1:15" s="8" customFormat="1" ht="71.2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103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230">
        <v>45387</v>
      </c>
      <c r="B26" s="227"/>
      <c r="C26" s="231">
        <v>972.96</v>
      </c>
      <c r="D26" s="232"/>
      <c r="E26" s="226">
        <v>45387</v>
      </c>
      <c r="F26" s="227"/>
      <c r="G26" s="233">
        <v>553345000015554</v>
      </c>
      <c r="H26" s="227"/>
      <c r="I26" s="234">
        <v>972.96</v>
      </c>
      <c r="J26" s="235"/>
      <c r="L26" s="1" t="s">
        <v>100</v>
      </c>
      <c r="M26" s="54"/>
      <c r="N26" s="54"/>
      <c r="O26" s="54"/>
      <c r="P26" s="54"/>
    </row>
    <row r="27" spans="1:16" x14ac:dyDescent="0.25">
      <c r="A27" s="216"/>
      <c r="B27" s="217"/>
      <c r="C27" s="215"/>
      <c r="D27" s="212"/>
      <c r="E27" s="218"/>
      <c r="F27" s="217"/>
      <c r="G27" s="215"/>
      <c r="H27" s="212"/>
      <c r="I27" s="228">
        <v>0</v>
      </c>
      <c r="J27" s="229"/>
      <c r="L27" s="1" t="s">
        <v>100</v>
      </c>
      <c r="M27" s="54"/>
      <c r="N27" s="54"/>
      <c r="O27" s="54"/>
      <c r="P27" s="54"/>
    </row>
    <row r="28" spans="1:16" x14ac:dyDescent="0.25">
      <c r="A28" s="216"/>
      <c r="B28" s="217"/>
      <c r="C28" s="215"/>
      <c r="D28" s="212"/>
      <c r="E28" s="218"/>
      <c r="F28" s="217"/>
      <c r="G28" s="215"/>
      <c r="H28" s="212"/>
      <c r="I28" s="228">
        <v>0</v>
      </c>
      <c r="J28" s="229"/>
      <c r="L28" s="1" t="s">
        <v>100</v>
      </c>
    </row>
    <row r="29" spans="1:16" x14ac:dyDescent="0.25">
      <c r="A29" s="216"/>
      <c r="B29" s="217"/>
      <c r="C29" s="215"/>
      <c r="D29" s="212"/>
      <c r="E29" s="218"/>
      <c r="F29" s="217"/>
      <c r="G29" s="215"/>
      <c r="H29" s="212"/>
      <c r="I29" s="228">
        <v>0</v>
      </c>
      <c r="J29" s="229"/>
      <c r="L29" s="1" t="s">
        <v>100</v>
      </c>
    </row>
    <row r="30" spans="1:16" x14ac:dyDescent="0.25">
      <c r="A30" s="216"/>
      <c r="B30" s="217"/>
      <c r="C30" s="215"/>
      <c r="D30" s="212"/>
      <c r="E30" s="218"/>
      <c r="F30" s="217"/>
      <c r="G30" s="215"/>
      <c r="H30" s="212"/>
      <c r="I30" s="228">
        <v>0</v>
      </c>
      <c r="J30" s="229"/>
      <c r="L30" s="1" t="s">
        <v>100</v>
      </c>
    </row>
    <row r="31" spans="1:16" x14ac:dyDescent="0.25">
      <c r="A31" s="211"/>
      <c r="B31" s="212"/>
      <c r="C31" s="213"/>
      <c r="D31" s="214"/>
      <c r="E31" s="215"/>
      <c r="F31" s="212"/>
      <c r="G31" s="215"/>
      <c r="H31" s="212"/>
      <c r="I31" s="228">
        <v>0</v>
      </c>
      <c r="J31" s="229"/>
      <c r="L31" s="1" t="s">
        <v>100</v>
      </c>
    </row>
    <row r="32" spans="1:16" x14ac:dyDescent="0.25">
      <c r="A32" s="211"/>
      <c r="B32" s="212"/>
      <c r="C32" s="213"/>
      <c r="D32" s="214"/>
      <c r="E32" s="215"/>
      <c r="F32" s="212"/>
      <c r="G32" s="215"/>
      <c r="H32" s="212"/>
      <c r="I32" s="228">
        <v>0</v>
      </c>
      <c r="J32" s="229"/>
      <c r="L32" s="1" t="s">
        <v>100</v>
      </c>
    </row>
    <row r="33" spans="1:12" x14ac:dyDescent="0.25">
      <c r="A33" s="211"/>
      <c r="B33" s="212"/>
      <c r="C33" s="213"/>
      <c r="D33" s="214"/>
      <c r="E33" s="215"/>
      <c r="F33" s="212"/>
      <c r="G33" s="215"/>
      <c r="H33" s="212"/>
      <c r="I33" s="228">
        <v>0</v>
      </c>
      <c r="J33" s="229"/>
      <c r="L33" s="1" t="s">
        <v>100</v>
      </c>
    </row>
    <row r="34" spans="1:12" x14ac:dyDescent="0.25">
      <c r="A34" s="211"/>
      <c r="B34" s="212"/>
      <c r="C34" s="213"/>
      <c r="D34" s="214"/>
      <c r="E34" s="215"/>
      <c r="F34" s="212"/>
      <c r="G34" s="215"/>
      <c r="H34" s="212"/>
      <c r="I34" s="228">
        <v>0</v>
      </c>
      <c r="J34" s="229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39">
        <f>'MAR 24'!H36</f>
        <v>0</v>
      </c>
      <c r="I36" s="40">
        <f>'MAR 24'!J111</f>
        <v>1840.88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27"/>
      <c r="I37" s="41">
        <f>I26+I27+I28+I29+I30+I31+I32+I33+I34</f>
        <v>972.96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42">
        <v>0</v>
      </c>
      <c r="I38" s="25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27"/>
      <c r="I39" s="41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42">
        <v>0</v>
      </c>
      <c r="I40" s="41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27"/>
      <c r="I41" s="41">
        <f>I36+I37+I39+I40</f>
        <v>2813.84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42">
        <f>H36+H38+H40</f>
        <v>0</v>
      </c>
      <c r="I42" s="27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29"/>
      <c r="I43" s="43">
        <f>H42+I41</f>
        <v>2813.84</v>
      </c>
      <c r="J43" s="160"/>
      <c r="L43" s="1" t="s">
        <v>101</v>
      </c>
    </row>
    <row r="45" spans="1:12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128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10" t="s">
        <v>94</v>
      </c>
      <c r="B52" s="111"/>
      <c r="C52" s="111"/>
      <c r="D52" s="111"/>
      <c r="E52" s="111"/>
      <c r="F52" s="111"/>
      <c r="G52" s="111"/>
      <c r="H52" s="111"/>
      <c r="I52" s="111"/>
      <c r="J52" s="112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44">
        <v>2227.39</v>
      </c>
      <c r="G54" s="44">
        <v>0</v>
      </c>
      <c r="H54" s="45">
        <v>2227.39</v>
      </c>
      <c r="I54" s="44">
        <f>G54+H54</f>
        <v>2227.39</v>
      </c>
      <c r="J54" s="46">
        <v>0</v>
      </c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44">
        <v>0</v>
      </c>
      <c r="G55" s="44">
        <v>0</v>
      </c>
      <c r="H55" s="45">
        <v>0</v>
      </c>
      <c r="I55" s="44">
        <f t="shared" ref="I55:I71" si="0">G55+H55</f>
        <v>0</v>
      </c>
      <c r="J55" s="46">
        <v>0</v>
      </c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100</v>
      </c>
    </row>
    <row r="62" spans="1:12" x14ac:dyDescent="0.25">
      <c r="A62" s="96"/>
      <c r="B62" s="97"/>
      <c r="C62" s="97"/>
      <c r="D62" s="97"/>
      <c r="E62" s="98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44">
        <v>0</v>
      </c>
      <c r="G64" s="44">
        <v>0</v>
      </c>
      <c r="H64" s="45">
        <v>0</v>
      </c>
      <c r="I64" s="44">
        <f t="shared" si="0"/>
        <v>0</v>
      </c>
      <c r="J64" s="46">
        <v>0</v>
      </c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44">
        <v>0</v>
      </c>
      <c r="G65" s="44">
        <v>0</v>
      </c>
      <c r="H65" s="45">
        <v>0</v>
      </c>
      <c r="I65" s="44">
        <f t="shared" si="0"/>
        <v>0</v>
      </c>
      <c r="J65" s="46">
        <v>0</v>
      </c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44">
        <v>0</v>
      </c>
      <c r="G66" s="44">
        <v>0</v>
      </c>
      <c r="H66" s="45">
        <v>0</v>
      </c>
      <c r="I66" s="44">
        <f t="shared" si="0"/>
        <v>0</v>
      </c>
      <c r="J66" s="46">
        <v>0</v>
      </c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44">
        <v>0</v>
      </c>
      <c r="G67" s="44">
        <v>0</v>
      </c>
      <c r="H67" s="45">
        <v>0</v>
      </c>
      <c r="I67" s="44">
        <f t="shared" si="0"/>
        <v>0</v>
      </c>
      <c r="J67" s="46">
        <v>0</v>
      </c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44">
        <v>0</v>
      </c>
      <c r="G68" s="44">
        <v>0</v>
      </c>
      <c r="H68" s="45">
        <v>0</v>
      </c>
      <c r="I68" s="44">
        <f t="shared" si="0"/>
        <v>0</v>
      </c>
      <c r="J68" s="46">
        <v>0</v>
      </c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44">
        <v>0</v>
      </c>
      <c r="G69" s="44">
        <v>0</v>
      </c>
      <c r="H69" s="45">
        <v>0</v>
      </c>
      <c r="I69" s="44">
        <f t="shared" si="0"/>
        <v>0</v>
      </c>
      <c r="J69" s="46">
        <v>0</v>
      </c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44">
        <v>20.7</v>
      </c>
      <c r="G70" s="44">
        <v>0</v>
      </c>
      <c r="H70" s="45">
        <v>20.7</v>
      </c>
      <c r="I70" s="44">
        <f t="shared" si="0"/>
        <v>20.7</v>
      </c>
      <c r="J70" s="46">
        <v>0</v>
      </c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44">
        <v>0</v>
      </c>
      <c r="G71" s="44">
        <v>0</v>
      </c>
      <c r="H71" s="45">
        <v>0</v>
      </c>
      <c r="I71" s="44">
        <f t="shared" si="0"/>
        <v>0</v>
      </c>
      <c r="J71" s="46">
        <v>0</v>
      </c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47">
        <f>I72</f>
        <v>2248.0899999999997</v>
      </c>
      <c r="G72" s="47">
        <f t="shared" ref="G72:J72" si="1">SUM(G54:G71)</f>
        <v>0</v>
      </c>
      <c r="H72" s="48">
        <f t="shared" si="1"/>
        <v>2248.0899999999997</v>
      </c>
      <c r="I72" s="47">
        <f t="shared" si="1"/>
        <v>2248.0899999999997</v>
      </c>
      <c r="J72" s="49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44">
        <v>0</v>
      </c>
      <c r="G77" s="44">
        <v>0</v>
      </c>
      <c r="H77" s="45">
        <v>0</v>
      </c>
      <c r="I77" s="44">
        <f>G77+H77</f>
        <v>0</v>
      </c>
      <c r="J77" s="46">
        <v>0</v>
      </c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44">
        <v>0</v>
      </c>
      <c r="G78" s="44">
        <v>0</v>
      </c>
      <c r="H78" s="45">
        <v>0</v>
      </c>
      <c r="I78" s="44">
        <f t="shared" ref="I78:I93" si="2">G78+H78</f>
        <v>0</v>
      </c>
      <c r="J78" s="46">
        <v>0</v>
      </c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100</v>
      </c>
    </row>
    <row r="84" spans="1:12" x14ac:dyDescent="0.25">
      <c r="A84" s="93" t="s">
        <v>86</v>
      </c>
      <c r="B84" s="94"/>
      <c r="C84" s="94"/>
      <c r="D84" s="94"/>
      <c r="E84" s="95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100</v>
      </c>
    </row>
    <row r="85" spans="1:12" x14ac:dyDescent="0.25">
      <c r="A85" s="96"/>
      <c r="B85" s="97"/>
      <c r="C85" s="97"/>
      <c r="D85" s="97"/>
      <c r="E85" s="9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100</v>
      </c>
    </row>
    <row r="86" spans="1:12" x14ac:dyDescent="0.25">
      <c r="A86" s="99"/>
      <c r="B86" s="100"/>
      <c r="C86" s="100"/>
      <c r="D86" s="100"/>
      <c r="E86" s="101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100</v>
      </c>
    </row>
    <row r="87" spans="1:12" x14ac:dyDescent="0.25">
      <c r="A87" s="91" t="s">
        <v>36</v>
      </c>
      <c r="B87" s="92"/>
      <c r="C87" s="92"/>
      <c r="D87" s="92"/>
      <c r="E87" s="92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100</v>
      </c>
    </row>
    <row r="88" spans="1:12" x14ac:dyDescent="0.25">
      <c r="A88" s="91" t="s">
        <v>37</v>
      </c>
      <c r="B88" s="92"/>
      <c r="C88" s="92"/>
      <c r="D88" s="92"/>
      <c r="E88" s="92"/>
      <c r="F88" s="44">
        <v>0</v>
      </c>
      <c r="G88" s="44">
        <v>0</v>
      </c>
      <c r="H88" s="45">
        <v>0</v>
      </c>
      <c r="I88" s="44">
        <f t="shared" si="2"/>
        <v>0</v>
      </c>
      <c r="J88" s="46">
        <v>0</v>
      </c>
      <c r="L88" s="1" t="s">
        <v>100</v>
      </c>
    </row>
    <row r="89" spans="1:12" x14ac:dyDescent="0.25">
      <c r="A89" s="91" t="s">
        <v>38</v>
      </c>
      <c r="B89" s="92"/>
      <c r="C89" s="92"/>
      <c r="D89" s="92"/>
      <c r="E89" s="92"/>
      <c r="F89" s="44">
        <v>0</v>
      </c>
      <c r="G89" s="44">
        <v>0</v>
      </c>
      <c r="H89" s="45">
        <v>0</v>
      </c>
      <c r="I89" s="44">
        <f t="shared" si="2"/>
        <v>0</v>
      </c>
      <c r="J89" s="46">
        <v>0</v>
      </c>
      <c r="L89" s="1" t="s">
        <v>100</v>
      </c>
    </row>
    <row r="90" spans="1:12" x14ac:dyDescent="0.25">
      <c r="A90" s="91" t="s">
        <v>39</v>
      </c>
      <c r="B90" s="92"/>
      <c r="C90" s="92"/>
      <c r="D90" s="92"/>
      <c r="E90" s="92"/>
      <c r="F90" s="44">
        <v>0</v>
      </c>
      <c r="G90" s="44">
        <v>0</v>
      </c>
      <c r="H90" s="45">
        <v>0</v>
      </c>
      <c r="I90" s="44">
        <f t="shared" si="2"/>
        <v>0</v>
      </c>
      <c r="J90" s="46">
        <v>0</v>
      </c>
      <c r="L90" s="1" t="s">
        <v>100</v>
      </c>
    </row>
    <row r="91" spans="1:12" x14ac:dyDescent="0.25">
      <c r="A91" s="91" t="s">
        <v>40</v>
      </c>
      <c r="B91" s="92"/>
      <c r="C91" s="92"/>
      <c r="D91" s="92"/>
      <c r="E91" s="92"/>
      <c r="F91" s="44">
        <v>0</v>
      </c>
      <c r="G91" s="44">
        <v>0</v>
      </c>
      <c r="H91" s="45">
        <v>0</v>
      </c>
      <c r="I91" s="44">
        <f t="shared" si="2"/>
        <v>0</v>
      </c>
      <c r="J91" s="46">
        <v>0</v>
      </c>
      <c r="L91" s="1" t="s">
        <v>100</v>
      </c>
    </row>
    <row r="92" spans="1:12" x14ac:dyDescent="0.25">
      <c r="A92" s="91" t="s">
        <v>41</v>
      </c>
      <c r="B92" s="92"/>
      <c r="C92" s="92"/>
      <c r="D92" s="92"/>
      <c r="E92" s="92"/>
      <c r="F92" s="44">
        <v>0</v>
      </c>
      <c r="G92" s="44">
        <v>0</v>
      </c>
      <c r="H92" s="45">
        <v>0</v>
      </c>
      <c r="I92" s="44">
        <f t="shared" si="2"/>
        <v>0</v>
      </c>
      <c r="J92" s="46">
        <v>0</v>
      </c>
      <c r="L92" s="1" t="s">
        <v>100</v>
      </c>
    </row>
    <row r="93" spans="1:12" x14ac:dyDescent="0.25">
      <c r="A93" s="91" t="s">
        <v>42</v>
      </c>
      <c r="B93" s="92"/>
      <c r="C93" s="92"/>
      <c r="D93" s="92"/>
      <c r="E93" s="92"/>
      <c r="F93" s="44">
        <v>0</v>
      </c>
      <c r="G93" s="44">
        <v>0</v>
      </c>
      <c r="H93" s="45">
        <v>0</v>
      </c>
      <c r="I93" s="44">
        <f t="shared" si="2"/>
        <v>0</v>
      </c>
      <c r="J93" s="46">
        <v>0</v>
      </c>
      <c r="L93" s="1" t="s">
        <v>100</v>
      </c>
    </row>
    <row r="94" spans="1:12" x14ac:dyDescent="0.25">
      <c r="A94" s="91" t="s">
        <v>43</v>
      </c>
      <c r="B94" s="92"/>
      <c r="C94" s="92"/>
      <c r="D94" s="92"/>
      <c r="E94" s="92"/>
      <c r="F94" s="44">
        <v>0</v>
      </c>
      <c r="G94" s="44">
        <v>0</v>
      </c>
      <c r="H94" s="45">
        <v>0</v>
      </c>
      <c r="I94" s="44">
        <v>0</v>
      </c>
      <c r="J94" s="46">
        <v>0</v>
      </c>
      <c r="L94" s="1" t="s">
        <v>100</v>
      </c>
    </row>
    <row r="95" spans="1:12" ht="15.75" thickBot="1" x14ac:dyDescent="0.3">
      <c r="A95" s="102" t="s">
        <v>44</v>
      </c>
      <c r="B95" s="103"/>
      <c r="C95" s="103"/>
      <c r="D95" s="103"/>
      <c r="E95" s="103"/>
      <c r="F95" s="47">
        <f>I95</f>
        <v>0</v>
      </c>
      <c r="G95" s="47">
        <f t="shared" ref="G95:J95" si="3">SUM(G77:G94)</f>
        <v>0</v>
      </c>
      <c r="H95" s="48">
        <f t="shared" si="3"/>
        <v>0</v>
      </c>
      <c r="I95" s="47">
        <f t="shared" si="3"/>
        <v>0</v>
      </c>
      <c r="J95" s="49">
        <f t="shared" si="3"/>
        <v>0</v>
      </c>
      <c r="L95" s="1" t="s">
        <v>102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4" t="s">
        <v>45</v>
      </c>
      <c r="B97" s="104"/>
      <c r="C97" s="104"/>
      <c r="D97" s="104"/>
      <c r="E97" s="104"/>
      <c r="F97" s="104"/>
      <c r="G97" s="104"/>
      <c r="H97" s="104"/>
      <c r="I97" s="104"/>
      <c r="J97" s="104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122" t="s">
        <v>68</v>
      </c>
      <c r="B105" s="123"/>
      <c r="C105" s="123"/>
      <c r="D105" s="123"/>
      <c r="E105" s="123"/>
      <c r="F105" s="123"/>
      <c r="G105" s="123"/>
      <c r="H105" s="123"/>
      <c r="I105" s="88"/>
      <c r="J105" s="50">
        <f>I43</f>
        <v>2813.84</v>
      </c>
      <c r="L105" s="1" t="s">
        <v>102</v>
      </c>
    </row>
    <row r="106" spans="1:12" ht="15.75" customHeight="1" x14ac:dyDescent="0.25">
      <c r="A106" s="91" t="s">
        <v>69</v>
      </c>
      <c r="B106" s="92"/>
      <c r="C106" s="92"/>
      <c r="D106" s="92"/>
      <c r="E106" s="92"/>
      <c r="F106" s="92"/>
      <c r="G106" s="92"/>
      <c r="H106" s="92"/>
      <c r="I106" s="89"/>
      <c r="J106" s="51">
        <f>F72+F95</f>
        <v>2248.0899999999997</v>
      </c>
      <c r="L106" s="1" t="s">
        <v>102</v>
      </c>
    </row>
    <row r="107" spans="1:12" ht="15.75" customHeight="1" x14ac:dyDescent="0.25">
      <c r="A107" s="91" t="s">
        <v>67</v>
      </c>
      <c r="B107" s="92"/>
      <c r="C107" s="92"/>
      <c r="D107" s="92"/>
      <c r="E107" s="92"/>
      <c r="F107" s="92"/>
      <c r="G107" s="92"/>
      <c r="H107" s="92"/>
      <c r="I107" s="89"/>
      <c r="J107" s="51">
        <f>H42-H95</f>
        <v>0</v>
      </c>
      <c r="L107" s="1" t="s">
        <v>102</v>
      </c>
    </row>
    <row r="108" spans="1:12" ht="15.75" customHeight="1" x14ac:dyDescent="0.25">
      <c r="A108" s="91" t="s">
        <v>84</v>
      </c>
      <c r="B108" s="92"/>
      <c r="C108" s="92"/>
      <c r="D108" s="92"/>
      <c r="E108" s="92"/>
      <c r="F108" s="92"/>
      <c r="G108" s="92"/>
      <c r="H108" s="92"/>
      <c r="I108" s="89"/>
      <c r="J108" s="51">
        <f>I41-H72-J109</f>
        <v>565.75000000000045</v>
      </c>
      <c r="L108" s="1" t="s">
        <v>102</v>
      </c>
    </row>
    <row r="109" spans="1:12" ht="15.75" customHeight="1" x14ac:dyDescent="0.25">
      <c r="A109" s="91" t="s">
        <v>70</v>
      </c>
      <c r="B109" s="92"/>
      <c r="C109" s="92"/>
      <c r="D109" s="92"/>
      <c r="E109" s="92"/>
      <c r="F109" s="92"/>
      <c r="G109" s="92"/>
      <c r="H109" s="92"/>
      <c r="I109" s="89"/>
      <c r="J109" s="51">
        <v>0</v>
      </c>
      <c r="L109" s="1" t="s">
        <v>100</v>
      </c>
    </row>
    <row r="110" spans="1:12" ht="15.75" customHeight="1" x14ac:dyDescent="0.25">
      <c r="A110" s="91" t="s">
        <v>78</v>
      </c>
      <c r="B110" s="92"/>
      <c r="C110" s="92"/>
      <c r="D110" s="92"/>
      <c r="E110" s="92"/>
      <c r="F110" s="92"/>
      <c r="G110" s="92"/>
      <c r="H110" s="92"/>
      <c r="I110" s="89"/>
      <c r="J110" s="51">
        <f>H42-I95</f>
        <v>0</v>
      </c>
      <c r="L110" s="1" t="s">
        <v>102</v>
      </c>
    </row>
    <row r="111" spans="1:12" ht="15.75" customHeight="1" x14ac:dyDescent="0.25">
      <c r="A111" s="115" t="s">
        <v>79</v>
      </c>
      <c r="B111" s="116"/>
      <c r="C111" s="116"/>
      <c r="D111" s="116"/>
      <c r="E111" s="116"/>
      <c r="F111" s="116"/>
      <c r="G111" s="116"/>
      <c r="H111" s="116"/>
      <c r="I111" s="89"/>
      <c r="J111" s="52">
        <f>I41-H72</f>
        <v>565.75000000000045</v>
      </c>
      <c r="L111" s="1" t="s">
        <v>102</v>
      </c>
    </row>
    <row r="112" spans="1:12" ht="15.75" customHeight="1" thickBot="1" x14ac:dyDescent="0.3">
      <c r="A112" s="115" t="s">
        <v>80</v>
      </c>
      <c r="B112" s="116"/>
      <c r="C112" s="116"/>
      <c r="D112" s="116"/>
      <c r="E112" s="116"/>
      <c r="F112" s="116"/>
      <c r="G112" s="116"/>
      <c r="H112" s="116"/>
      <c r="I112" s="90"/>
      <c r="J112" s="53">
        <f>J110+J109</f>
        <v>0</v>
      </c>
      <c r="L112" s="1" t="s">
        <v>102</v>
      </c>
    </row>
    <row r="113" spans="1:12" ht="66" customHeight="1" x14ac:dyDescent="0.25">
      <c r="A113" s="117" t="s">
        <v>53</v>
      </c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2" ht="15.75" x14ac:dyDescent="0.25">
      <c r="A114" s="118" t="s">
        <v>98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L114" s="1" t="s">
        <v>100</v>
      </c>
    </row>
    <row r="115" spans="1:12" x14ac:dyDescent="0.25">
      <c r="A115" s="14" t="s">
        <v>62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VALDOMIRO DE SOUSA SOBRINHO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118:J118"/>
    <mergeCell ref="A119:J119"/>
    <mergeCell ref="A120:J120"/>
    <mergeCell ref="A109:H109"/>
    <mergeCell ref="A110:H110"/>
    <mergeCell ref="A111:H111"/>
    <mergeCell ref="A112:H112"/>
    <mergeCell ref="A113:J113"/>
    <mergeCell ref="A114:J114"/>
    <mergeCell ref="A100:J100"/>
    <mergeCell ref="A101:J101"/>
    <mergeCell ref="A102:J102"/>
    <mergeCell ref="A103:J103"/>
    <mergeCell ref="A104:J104"/>
    <mergeCell ref="A105:H105"/>
    <mergeCell ref="I105:I112"/>
    <mergeCell ref="A106:H106"/>
    <mergeCell ref="A107:H107"/>
    <mergeCell ref="A108:H108"/>
    <mergeCell ref="A93:E93"/>
    <mergeCell ref="A94:E94"/>
    <mergeCell ref="A95:E95"/>
    <mergeCell ref="A97:J97"/>
    <mergeCell ref="A98:J98"/>
    <mergeCell ref="A99:J99"/>
    <mergeCell ref="A87:E87"/>
    <mergeCell ref="A88:E88"/>
    <mergeCell ref="A89:E89"/>
    <mergeCell ref="A90:E90"/>
    <mergeCell ref="A91:E91"/>
    <mergeCell ref="A92:E92"/>
    <mergeCell ref="A79:E79"/>
    <mergeCell ref="A80:E80"/>
    <mergeCell ref="A81:E81"/>
    <mergeCell ref="A82:E82"/>
    <mergeCell ref="A83:E83"/>
    <mergeCell ref="A84:E86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7:J7"/>
    <mergeCell ref="A9:D9"/>
    <mergeCell ref="E9:J9"/>
    <mergeCell ref="A10:D10"/>
    <mergeCell ref="E10:J10"/>
    <mergeCell ref="A11:D11"/>
    <mergeCell ref="E11:J11"/>
    <mergeCell ref="A16:D16"/>
    <mergeCell ref="E16:J16"/>
    <mergeCell ref="G20:H20"/>
    <mergeCell ref="I20:J20"/>
    <mergeCell ref="A15:D15"/>
    <mergeCell ref="E15:J15"/>
    <mergeCell ref="A12:D12"/>
    <mergeCell ref="E12:J12"/>
    <mergeCell ref="A13:D13"/>
    <mergeCell ref="E13:J13"/>
    <mergeCell ref="A14:D14"/>
    <mergeCell ref="E14:J14"/>
    <mergeCell ref="A17:D17"/>
    <mergeCell ref="E17:J17"/>
    <mergeCell ref="A19:C19"/>
    <mergeCell ref="E19:F19"/>
    <mergeCell ref="G19:H19"/>
    <mergeCell ref="I19:J19"/>
    <mergeCell ref="A20:C20"/>
    <mergeCell ref="E20:F20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30"/>
  <sheetViews>
    <sheetView topLeftCell="A52" workbookViewId="0">
      <selection activeCell="A48" sqref="A48:J48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4" spans="1:15" ht="15.75" thickBot="1" x14ac:dyDescent="0.3"/>
    <row r="5" spans="1:15" ht="42" customHeight="1" thickBot="1" x14ac:dyDescent="0.3">
      <c r="A5" s="176" t="s">
        <v>56</v>
      </c>
      <c r="B5" s="177"/>
      <c r="C5" s="177"/>
      <c r="D5" s="177"/>
      <c r="E5" s="177"/>
      <c r="F5" s="177"/>
      <c r="G5" s="177"/>
      <c r="H5" s="177"/>
      <c r="I5" s="177"/>
      <c r="J5" s="178"/>
      <c r="L5" s="196" t="s">
        <v>99</v>
      </c>
      <c r="M5" s="196"/>
      <c r="N5" s="196"/>
      <c r="O5" s="196"/>
    </row>
    <row r="6" spans="1:15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7" spans="1:15" s="8" customFormat="1" ht="21" customHeight="1" x14ac:dyDescent="0.25">
      <c r="A7" s="179" t="s">
        <v>0</v>
      </c>
      <c r="B7" s="180"/>
      <c r="C7" s="180"/>
      <c r="D7" s="180"/>
      <c r="E7" s="181" t="s">
        <v>55</v>
      </c>
      <c r="F7" s="181"/>
      <c r="G7" s="181"/>
      <c r="H7" s="181"/>
      <c r="I7" s="181"/>
      <c r="J7" s="182"/>
    </row>
    <row r="8" spans="1:15" s="8" customFormat="1" ht="42" customHeight="1" x14ac:dyDescent="0.25">
      <c r="A8" s="183" t="s">
        <v>1</v>
      </c>
      <c r="B8" s="184"/>
      <c r="C8" s="184"/>
      <c r="D8" s="184"/>
      <c r="E8" s="185" t="s">
        <v>120</v>
      </c>
      <c r="F8" s="185"/>
      <c r="G8" s="185"/>
      <c r="H8" s="185"/>
      <c r="I8" s="185"/>
      <c r="J8" s="186"/>
      <c r="L8" s="8" t="s">
        <v>100</v>
      </c>
    </row>
    <row r="9" spans="1:15" s="8" customFormat="1" ht="21" customHeight="1" x14ac:dyDescent="0.25">
      <c r="A9" s="183" t="s">
        <v>2</v>
      </c>
      <c r="B9" s="184"/>
      <c r="C9" s="184"/>
      <c r="D9" s="184"/>
      <c r="E9" s="187" t="s">
        <v>116</v>
      </c>
      <c r="F9" s="187"/>
      <c r="G9" s="187"/>
      <c r="H9" s="187"/>
      <c r="I9" s="187"/>
      <c r="J9" s="188"/>
      <c r="L9" s="8" t="s">
        <v>100</v>
      </c>
    </row>
    <row r="10" spans="1:15" s="8" customFormat="1" ht="30.75" customHeight="1" x14ac:dyDescent="0.25">
      <c r="A10" s="183" t="s">
        <v>90</v>
      </c>
      <c r="B10" s="184"/>
      <c r="C10" s="184"/>
      <c r="D10" s="184"/>
      <c r="E10" s="185" t="s">
        <v>122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3</v>
      </c>
      <c r="B11" s="184"/>
      <c r="C11" s="184"/>
      <c r="D11" s="184"/>
      <c r="E11" s="187" t="s">
        <v>143</v>
      </c>
      <c r="F11" s="187"/>
      <c r="G11" s="187"/>
      <c r="H11" s="187"/>
      <c r="I11" s="187"/>
      <c r="J11" s="188"/>
      <c r="L11" s="8" t="s">
        <v>100</v>
      </c>
    </row>
    <row r="12" spans="1:15" s="8" customFormat="1" ht="21" customHeight="1" x14ac:dyDescent="0.25">
      <c r="A12" s="183" t="s">
        <v>4</v>
      </c>
      <c r="B12" s="184"/>
      <c r="C12" s="184"/>
      <c r="D12" s="184"/>
      <c r="E12" s="187" t="s">
        <v>147</v>
      </c>
      <c r="F12" s="187"/>
      <c r="G12" s="187"/>
      <c r="H12" s="187"/>
      <c r="I12" s="187"/>
      <c r="J12" s="188"/>
      <c r="L12" s="8" t="s">
        <v>100</v>
      </c>
    </row>
    <row r="13" spans="1:15" s="8" customFormat="1" ht="75" customHeight="1" x14ac:dyDescent="0.25">
      <c r="A13" s="183" t="s">
        <v>5</v>
      </c>
      <c r="B13" s="184"/>
      <c r="C13" s="184"/>
      <c r="D13" s="184"/>
      <c r="E13" s="185" t="s">
        <v>117</v>
      </c>
      <c r="F13" s="185"/>
      <c r="G13" s="185"/>
      <c r="H13" s="185"/>
      <c r="I13" s="185"/>
      <c r="J13" s="186"/>
      <c r="L13" s="8" t="s">
        <v>100</v>
      </c>
    </row>
    <row r="14" spans="1:15" s="8" customFormat="1" ht="21" customHeight="1" x14ac:dyDescent="0.25">
      <c r="A14" s="183" t="s">
        <v>6</v>
      </c>
      <c r="B14" s="184"/>
      <c r="C14" s="184"/>
      <c r="D14" s="184"/>
      <c r="E14" s="187" t="s">
        <v>127</v>
      </c>
      <c r="F14" s="187"/>
      <c r="G14" s="187"/>
      <c r="H14" s="187"/>
      <c r="I14" s="187"/>
      <c r="J14" s="188"/>
      <c r="L14" s="8" t="s">
        <v>100</v>
      </c>
    </row>
    <row r="15" spans="1:15" s="8" customFormat="1" ht="21" customHeight="1" thickBot="1" x14ac:dyDescent="0.3">
      <c r="A15" s="192" t="s">
        <v>7</v>
      </c>
      <c r="B15" s="193"/>
      <c r="C15" s="193"/>
      <c r="D15" s="193"/>
      <c r="E15" s="194" t="s">
        <v>130</v>
      </c>
      <c r="F15" s="194"/>
      <c r="G15" s="194"/>
      <c r="H15" s="194"/>
      <c r="I15" s="194"/>
      <c r="J15" s="195"/>
      <c r="L15" s="8" t="s">
        <v>100</v>
      </c>
    </row>
    <row r="16" spans="1:15" s="8" customFormat="1" ht="15.75" thickBot="1" x14ac:dyDescent="0.3">
      <c r="A16" s="10"/>
      <c r="B16" s="10"/>
      <c r="C16" s="10"/>
      <c r="D16" s="10"/>
      <c r="E16" s="11"/>
      <c r="F16" s="11"/>
      <c r="G16" s="11"/>
      <c r="H16" s="11"/>
      <c r="I16" s="11"/>
      <c r="J16" s="11"/>
    </row>
    <row r="17" spans="1:13" x14ac:dyDescent="0.25">
      <c r="A17" s="189" t="s">
        <v>8</v>
      </c>
      <c r="B17" s="190"/>
      <c r="C17" s="190"/>
      <c r="D17" s="32" t="s">
        <v>57</v>
      </c>
      <c r="E17" s="190" t="s">
        <v>9</v>
      </c>
      <c r="F17" s="190"/>
      <c r="G17" s="190" t="s">
        <v>10</v>
      </c>
      <c r="H17" s="190"/>
      <c r="I17" s="190" t="s">
        <v>11</v>
      </c>
      <c r="J17" s="191"/>
    </row>
    <row r="18" spans="1:13" x14ac:dyDescent="0.25">
      <c r="A18" s="200" t="s">
        <v>59</v>
      </c>
      <c r="B18" s="201"/>
      <c r="C18" s="201"/>
      <c r="D18" s="57" t="s">
        <v>118</v>
      </c>
      <c r="E18" s="202">
        <v>45289</v>
      </c>
      <c r="F18" s="202"/>
      <c r="G18" s="202" t="s">
        <v>119</v>
      </c>
      <c r="H18" s="203"/>
      <c r="I18" s="204">
        <v>11675.52</v>
      </c>
      <c r="J18" s="205"/>
      <c r="L18" s="1" t="s">
        <v>100</v>
      </c>
      <c r="M18" s="33"/>
    </row>
    <row r="19" spans="1:13" x14ac:dyDescent="0.25">
      <c r="A19" s="200" t="s">
        <v>12</v>
      </c>
      <c r="B19" s="201"/>
      <c r="C19" s="201"/>
      <c r="D19" s="15"/>
      <c r="E19" s="209"/>
      <c r="F19" s="210"/>
      <c r="G19" s="210"/>
      <c r="H19" s="210"/>
      <c r="I19" s="174"/>
      <c r="J19" s="175"/>
      <c r="L19" s="1" t="s">
        <v>100</v>
      </c>
      <c r="M19" s="34"/>
    </row>
    <row r="20" spans="1:13" ht="15.75" thickBot="1" x14ac:dyDescent="0.3">
      <c r="A20" s="165" t="s">
        <v>12</v>
      </c>
      <c r="B20" s="166"/>
      <c r="C20" s="166"/>
      <c r="D20" s="13"/>
      <c r="E20" s="167"/>
      <c r="F20" s="167"/>
      <c r="G20" s="167"/>
      <c r="H20" s="167"/>
      <c r="I20" s="167"/>
      <c r="J20" s="168"/>
      <c r="L20" s="1" t="s">
        <v>100</v>
      </c>
    </row>
    <row r="21" spans="1:13" ht="15.75" thickBo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3" x14ac:dyDescent="0.25">
      <c r="A22" s="107" t="s">
        <v>13</v>
      </c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3" ht="37.5" customHeight="1" x14ac:dyDescent="0.25">
      <c r="A23" s="206" t="s">
        <v>14</v>
      </c>
      <c r="B23" s="207"/>
      <c r="C23" s="207" t="s">
        <v>15</v>
      </c>
      <c r="D23" s="207"/>
      <c r="E23" s="207" t="s">
        <v>16</v>
      </c>
      <c r="F23" s="207"/>
      <c r="G23" s="207" t="s">
        <v>17</v>
      </c>
      <c r="H23" s="207"/>
      <c r="I23" s="207" t="s">
        <v>18</v>
      </c>
      <c r="J23" s="208"/>
    </row>
    <row r="24" spans="1:13" x14ac:dyDescent="0.25">
      <c r="A24" s="219">
        <f>'JAN 24'!A26:B26</f>
        <v>45296</v>
      </c>
      <c r="B24" s="220"/>
      <c r="C24" s="236">
        <f>'JAN 24'!C26:D26</f>
        <v>972.96</v>
      </c>
      <c r="D24" s="220"/>
      <c r="E24" s="219" t="str">
        <f>'JAN 24'!E26:F26</f>
        <v>-</v>
      </c>
      <c r="F24" s="220"/>
      <c r="G24" s="219" t="str">
        <f>'JAN 24'!G26:H26</f>
        <v>-</v>
      </c>
      <c r="H24" s="220"/>
      <c r="I24" s="237">
        <f>'JAN 24'!I26:J26</f>
        <v>0</v>
      </c>
      <c r="J24" s="220"/>
      <c r="L24" s="1" t="s">
        <v>100</v>
      </c>
    </row>
    <row r="25" spans="1:13" x14ac:dyDescent="0.25">
      <c r="A25" s="163">
        <f>'FEV 24'!A26:B26</f>
        <v>45327</v>
      </c>
      <c r="B25" s="220"/>
      <c r="C25" s="224">
        <f>'FEV 24'!C26:D26</f>
        <v>972.96</v>
      </c>
      <c r="D25" s="224"/>
      <c r="E25" s="163">
        <f>'FEV 24'!E26:F26</f>
        <v>45330</v>
      </c>
      <c r="F25" s="220"/>
      <c r="G25" s="223">
        <f>'FEV 24'!G26:H26</f>
        <v>553345000015554</v>
      </c>
      <c r="H25" s="220"/>
      <c r="I25" s="224">
        <f>'FEV 24'!I26:J26</f>
        <v>1061.42</v>
      </c>
      <c r="J25" s="225"/>
      <c r="L25" s="1" t="s">
        <v>100</v>
      </c>
    </row>
    <row r="26" spans="1:13" x14ac:dyDescent="0.25">
      <c r="A26" s="163">
        <f>'MAR 24'!A26:B26</f>
        <v>45356</v>
      </c>
      <c r="B26" s="220"/>
      <c r="C26" s="224">
        <f>'MAR 24'!C26:D26</f>
        <v>972.96</v>
      </c>
      <c r="D26" s="224"/>
      <c r="E26" s="163">
        <f>'MAR 24'!E26:F26</f>
        <v>45365</v>
      </c>
      <c r="F26" s="220"/>
      <c r="G26" s="223">
        <f>'MAR 24'!G26:H26</f>
        <v>553345000015554</v>
      </c>
      <c r="H26" s="220"/>
      <c r="I26" s="224">
        <f>'MAR 24'!I26:J26</f>
        <v>1857.46</v>
      </c>
      <c r="J26" s="225"/>
      <c r="L26" s="1" t="s">
        <v>100</v>
      </c>
    </row>
    <row r="27" spans="1:13" x14ac:dyDescent="0.25">
      <c r="A27" s="163">
        <f>'ABRIL 24'!A26:B26</f>
        <v>45387</v>
      </c>
      <c r="B27" s="220"/>
      <c r="C27" s="222">
        <f>'ABRIL 24'!C26:D26</f>
        <v>972.96</v>
      </c>
      <c r="D27" s="222"/>
      <c r="E27" s="163">
        <f>'ABRIL 24'!E26:F26</f>
        <v>45387</v>
      </c>
      <c r="F27" s="220"/>
      <c r="G27" s="223">
        <f>'ABRIL 24'!G26:H26</f>
        <v>553345000015554</v>
      </c>
      <c r="H27" s="220"/>
      <c r="I27" s="224">
        <f>'ABRIL 24'!I26:J26</f>
        <v>972.96</v>
      </c>
      <c r="J27" s="225"/>
      <c r="L27" s="1" t="s">
        <v>100</v>
      </c>
    </row>
    <row r="28" spans="1:13" x14ac:dyDescent="0.25">
      <c r="A28" s="216"/>
      <c r="B28" s="217"/>
      <c r="C28" s="215"/>
      <c r="D28" s="212"/>
      <c r="E28" s="218"/>
      <c r="F28" s="217"/>
      <c r="G28" s="215"/>
      <c r="H28" s="212"/>
      <c r="I28" s="213"/>
      <c r="J28" s="238"/>
      <c r="L28" s="1" t="s">
        <v>100</v>
      </c>
      <c r="M28" s="1" t="s">
        <v>62</v>
      </c>
    </row>
    <row r="29" spans="1:13" x14ac:dyDescent="0.25">
      <c r="A29" s="211"/>
      <c r="B29" s="212"/>
      <c r="C29" s="213"/>
      <c r="D29" s="214"/>
      <c r="E29" s="215"/>
      <c r="F29" s="212"/>
      <c r="G29" s="215"/>
      <c r="H29" s="212"/>
      <c r="I29" s="213" t="str">
        <f t="shared" ref="I29:I32" si="0">IF(C29="","",C29)</f>
        <v/>
      </c>
      <c r="J29" s="238"/>
      <c r="L29" s="1" t="s">
        <v>100</v>
      </c>
    </row>
    <row r="30" spans="1:13" x14ac:dyDescent="0.25">
      <c r="A30" s="211"/>
      <c r="B30" s="212"/>
      <c r="C30" s="213"/>
      <c r="D30" s="214"/>
      <c r="E30" s="215"/>
      <c r="F30" s="212"/>
      <c r="G30" s="215"/>
      <c r="H30" s="212"/>
      <c r="I30" s="213" t="str">
        <f t="shared" si="0"/>
        <v/>
      </c>
      <c r="J30" s="238"/>
      <c r="L30" s="1" t="s">
        <v>100</v>
      </c>
    </row>
    <row r="31" spans="1:13" x14ac:dyDescent="0.25">
      <c r="A31" s="211"/>
      <c r="B31" s="212"/>
      <c r="C31" s="213"/>
      <c r="D31" s="214"/>
      <c r="E31" s="215"/>
      <c r="F31" s="212"/>
      <c r="G31" s="215"/>
      <c r="H31" s="212"/>
      <c r="I31" s="213" t="str">
        <f t="shared" si="0"/>
        <v/>
      </c>
      <c r="J31" s="238"/>
      <c r="L31" s="1" t="s">
        <v>100</v>
      </c>
    </row>
    <row r="32" spans="1:13" x14ac:dyDescent="0.25">
      <c r="A32" s="211"/>
      <c r="B32" s="212"/>
      <c r="C32" s="213"/>
      <c r="D32" s="214"/>
      <c r="E32" s="215"/>
      <c r="F32" s="212"/>
      <c r="G32" s="215"/>
      <c r="H32" s="212"/>
      <c r="I32" s="213" t="str">
        <f t="shared" si="0"/>
        <v/>
      </c>
      <c r="J32" s="238"/>
      <c r="L32" s="1" t="s">
        <v>100</v>
      </c>
    </row>
    <row r="33" spans="1:12" ht="15" customHeight="1" thickBot="1" x14ac:dyDescent="0.3">
      <c r="A33" s="153" t="s">
        <v>54</v>
      </c>
      <c r="B33" s="154"/>
      <c r="C33" s="154"/>
      <c r="D33" s="154"/>
      <c r="E33" s="154"/>
      <c r="F33" s="155"/>
      <c r="G33" s="150" t="s">
        <v>58</v>
      </c>
      <c r="H33" s="150"/>
      <c r="I33" s="151" t="s">
        <v>66</v>
      </c>
      <c r="J33" s="152"/>
    </row>
    <row r="34" spans="1:12" x14ac:dyDescent="0.25">
      <c r="A34" s="146" t="s">
        <v>71</v>
      </c>
      <c r="B34" s="147"/>
      <c r="C34" s="147"/>
      <c r="D34" s="147"/>
      <c r="E34" s="147"/>
      <c r="F34" s="147"/>
      <c r="G34" s="156"/>
      <c r="H34" s="63">
        <f>'JAN 24'!H36</f>
        <v>0</v>
      </c>
      <c r="I34" s="64">
        <f>'JAN 24'!I36</f>
        <v>953.06</v>
      </c>
      <c r="J34" s="239"/>
      <c r="L34" s="1" t="s">
        <v>101</v>
      </c>
    </row>
    <row r="35" spans="1:12" x14ac:dyDescent="0.25">
      <c r="A35" s="148" t="s">
        <v>72</v>
      </c>
      <c r="B35" s="149"/>
      <c r="C35" s="149"/>
      <c r="D35" s="149"/>
      <c r="E35" s="149"/>
      <c r="F35" s="149"/>
      <c r="G35" s="157"/>
      <c r="H35" s="65"/>
      <c r="I35" s="66">
        <f>'JAN 24'!I37+'FEV 24'!I37+'MAR 24'!I37+'ABRIL 24'!I37</f>
        <v>3891.84</v>
      </c>
      <c r="J35" s="239"/>
      <c r="L35" s="1" t="s">
        <v>101</v>
      </c>
    </row>
    <row r="36" spans="1:12" ht="14.45" customHeight="1" x14ac:dyDescent="0.25">
      <c r="A36" s="161" t="s">
        <v>81</v>
      </c>
      <c r="B36" s="149"/>
      <c r="C36" s="149"/>
      <c r="D36" s="149"/>
      <c r="E36" s="149"/>
      <c r="F36" s="149"/>
      <c r="G36" s="157"/>
      <c r="H36" s="67">
        <f>'JAN 24'!H38+'FEV 24'!H38+'MAR 24'!H38+'ABRIL 24'!H38</f>
        <v>0</v>
      </c>
      <c r="I36" s="68"/>
      <c r="J36" s="239"/>
      <c r="L36" s="1" t="s">
        <v>101</v>
      </c>
    </row>
    <row r="37" spans="1:12" x14ac:dyDescent="0.25">
      <c r="A37" s="148" t="s">
        <v>82</v>
      </c>
      <c r="B37" s="149"/>
      <c r="C37" s="149"/>
      <c r="D37" s="149"/>
      <c r="E37" s="149"/>
      <c r="F37" s="149"/>
      <c r="G37" s="157"/>
      <c r="H37" s="65"/>
      <c r="I37" s="66">
        <f>'JAN 24'!I39+'FEV 24'!I39+'MAR 24'!I39+'ABRIL 24'!I39</f>
        <v>0</v>
      </c>
      <c r="J37" s="239"/>
      <c r="L37" s="1" t="s">
        <v>101</v>
      </c>
    </row>
    <row r="38" spans="1:12" ht="24" customHeight="1" x14ac:dyDescent="0.25">
      <c r="A38" s="148" t="s">
        <v>87</v>
      </c>
      <c r="B38" s="149"/>
      <c r="C38" s="149"/>
      <c r="D38" s="149"/>
      <c r="E38" s="149"/>
      <c r="F38" s="149"/>
      <c r="G38" s="157"/>
      <c r="H38" s="67">
        <f>'JAN 24'!H40+'FEV 24'!H40+'MAR 24'!H40+'ABRIL 24'!H40</f>
        <v>17</v>
      </c>
      <c r="I38" s="66">
        <f>'JAN 24'!I40+'FEV 24'!I40+'MAR 24'!I40+'ABRIL 24'!I40</f>
        <v>0</v>
      </c>
      <c r="J38" s="239"/>
      <c r="L38" s="1" t="s">
        <v>101</v>
      </c>
    </row>
    <row r="39" spans="1:12" x14ac:dyDescent="0.25">
      <c r="A39" s="148" t="s">
        <v>75</v>
      </c>
      <c r="B39" s="149"/>
      <c r="C39" s="149"/>
      <c r="D39" s="149"/>
      <c r="E39" s="149"/>
      <c r="F39" s="197"/>
      <c r="G39" s="157"/>
      <c r="H39" s="65"/>
      <c r="I39" s="66">
        <f>I34+I35+I37+I38</f>
        <v>4844.8999999999996</v>
      </c>
      <c r="J39" s="239"/>
      <c r="L39" s="1" t="s">
        <v>101</v>
      </c>
    </row>
    <row r="40" spans="1:12" x14ac:dyDescent="0.25">
      <c r="A40" s="148" t="s">
        <v>76</v>
      </c>
      <c r="B40" s="149"/>
      <c r="C40" s="149"/>
      <c r="D40" s="149"/>
      <c r="E40" s="149"/>
      <c r="F40" s="197"/>
      <c r="G40" s="157"/>
      <c r="H40" s="67">
        <v>41.9</v>
      </c>
      <c r="I40" s="65"/>
      <c r="J40" s="239"/>
      <c r="L40" s="1" t="s">
        <v>101</v>
      </c>
    </row>
    <row r="41" spans="1:12" ht="15" customHeight="1" thickBot="1" x14ac:dyDescent="0.3">
      <c r="A41" s="137" t="s">
        <v>77</v>
      </c>
      <c r="B41" s="138"/>
      <c r="C41" s="138"/>
      <c r="D41" s="138"/>
      <c r="E41" s="138"/>
      <c r="F41" s="138"/>
      <c r="G41" s="158"/>
      <c r="H41" s="69"/>
      <c r="I41" s="70">
        <f>I39+H40</f>
        <v>4886.7999999999993</v>
      </c>
      <c r="J41" s="240"/>
      <c r="L41" s="1" t="s">
        <v>101</v>
      </c>
    </row>
    <row r="43" spans="1:12" x14ac:dyDescent="0.25">
      <c r="A43" s="124" t="s">
        <v>19</v>
      </c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 x14ac:dyDescent="0.25">
      <c r="A44" s="124" t="s">
        <v>20</v>
      </c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x14ac:dyDescent="0.25">
      <c r="A45" s="124" t="s">
        <v>21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ht="15.75" thickBot="1" x14ac:dyDescent="0.3"/>
    <row r="47" spans="1:12" ht="63" customHeight="1" thickBot="1" x14ac:dyDescent="0.3">
      <c r="A47" s="129" t="s">
        <v>171</v>
      </c>
      <c r="B47" s="130"/>
      <c r="C47" s="130"/>
      <c r="D47" s="130"/>
      <c r="E47" s="130"/>
      <c r="F47" s="130"/>
      <c r="G47" s="130"/>
      <c r="H47" s="130"/>
      <c r="I47" s="130"/>
      <c r="J47" s="131"/>
      <c r="L47" s="8" t="s">
        <v>100</v>
      </c>
    </row>
    <row r="48" spans="1:12" x14ac:dyDescent="0.25">
      <c r="A48" s="107" t="s">
        <v>22</v>
      </c>
      <c r="B48" s="108"/>
      <c r="C48" s="108"/>
      <c r="D48" s="108"/>
      <c r="E48" s="108"/>
      <c r="F48" s="108"/>
      <c r="G48" s="108"/>
      <c r="H48" s="108"/>
      <c r="I48" s="108"/>
      <c r="J48" s="109"/>
    </row>
    <row r="49" spans="1:12" x14ac:dyDescent="0.25">
      <c r="A49" s="133" t="s">
        <v>169</v>
      </c>
      <c r="B49" s="134"/>
      <c r="C49" s="134"/>
      <c r="D49" s="134"/>
      <c r="E49" s="134"/>
      <c r="F49" s="134"/>
      <c r="G49" s="134"/>
      <c r="H49" s="134"/>
      <c r="I49" s="134"/>
      <c r="J49" s="135"/>
    </row>
    <row r="50" spans="1:12" ht="72" x14ac:dyDescent="0.25">
      <c r="A50" s="252" t="s">
        <v>23</v>
      </c>
      <c r="B50" s="253"/>
      <c r="C50" s="253"/>
      <c r="D50" s="253"/>
      <c r="E50" s="253"/>
      <c r="F50" s="83" t="s">
        <v>24</v>
      </c>
      <c r="G50" s="83" t="s">
        <v>160</v>
      </c>
      <c r="H50" s="84" t="s">
        <v>161</v>
      </c>
      <c r="I50" s="83" t="s">
        <v>162</v>
      </c>
      <c r="J50" s="85" t="s">
        <v>28</v>
      </c>
    </row>
    <row r="51" spans="1:12" x14ac:dyDescent="0.25">
      <c r="A51" s="241" t="s">
        <v>29</v>
      </c>
      <c r="B51" s="242"/>
      <c r="C51" s="242"/>
      <c r="D51" s="242"/>
      <c r="E51" s="242"/>
      <c r="F51" s="71">
        <f>SUM('JAN 24'!F54+'FEV 24'!F54+'MAR 24'!F54+'ABRIL 24'!F54)</f>
        <v>4261.3500000000004</v>
      </c>
      <c r="G51" s="71">
        <f>SUM('JAN 24'!G54+'FEV 24'!G54+'MAR 24'!G54+'ABRIL 24'!G54)</f>
        <v>0</v>
      </c>
      <c r="H51" s="72">
        <f>SUM('JAN 24'!H54+'FEV 24'!H54+'MAR 24'!H54+'ABRIL 24'!H54)</f>
        <v>4261.3500000000004</v>
      </c>
      <c r="I51" s="71">
        <f>SUM('JAN 24'!I54+'FEV 24'!I54+'MAR 24'!I54+'ABRIL 24'!I54)</f>
        <v>4261.3500000000004</v>
      </c>
      <c r="J51" s="73">
        <v>0</v>
      </c>
      <c r="L51" s="1" t="s">
        <v>100</v>
      </c>
    </row>
    <row r="52" spans="1:12" x14ac:dyDescent="0.25">
      <c r="A52" s="241" t="s">
        <v>30</v>
      </c>
      <c r="B52" s="242"/>
      <c r="C52" s="242"/>
      <c r="D52" s="242"/>
      <c r="E52" s="242"/>
      <c r="F52" s="71">
        <v>0</v>
      </c>
      <c r="G52" s="71">
        <v>0</v>
      </c>
      <c r="H52" s="72">
        <f>'JAN 24'!H55+'FEV 24'!H55+'MAR 24'!H55+'ABRIL 24'!H55</f>
        <v>0</v>
      </c>
      <c r="I52" s="71">
        <f t="shared" ref="I52:I68" si="1">G52+H52</f>
        <v>0</v>
      </c>
      <c r="J52" s="73">
        <v>0</v>
      </c>
      <c r="L52" s="1" t="s">
        <v>100</v>
      </c>
    </row>
    <row r="53" spans="1:12" x14ac:dyDescent="0.25">
      <c r="A53" s="241" t="s">
        <v>31</v>
      </c>
      <c r="B53" s="242"/>
      <c r="C53" s="242"/>
      <c r="D53" s="242"/>
      <c r="E53" s="242"/>
      <c r="F53" s="71">
        <f>SUM('JAN 24'!F56+'FEV 24'!F56+'MAR 24'!F56+'ABRIL 24'!F56)</f>
        <v>0</v>
      </c>
      <c r="G53" s="71">
        <f>SUM('JAN 24'!G56+'FEV 24'!G56+'MAR 24'!G56+'ABRIL 24'!G56)</f>
        <v>0</v>
      </c>
      <c r="H53" s="72">
        <f>SUM('JAN 24'!H56+'FEV 24'!H56+'MAR 24'!H56+'ABRIL 24'!H56)</f>
        <v>0</v>
      </c>
      <c r="I53" s="71">
        <f>SUM('JAN 24'!I56+'FEV 24'!I56+'MAR 24'!I56+'ABRIL 24'!I56)</f>
        <v>0</v>
      </c>
      <c r="J53" s="73">
        <v>0</v>
      </c>
      <c r="L53" s="1" t="s">
        <v>100</v>
      </c>
    </row>
    <row r="54" spans="1:12" x14ac:dyDescent="0.25">
      <c r="A54" s="241" t="s">
        <v>32</v>
      </c>
      <c r="B54" s="242"/>
      <c r="C54" s="242"/>
      <c r="D54" s="242"/>
      <c r="E54" s="242"/>
      <c r="F54" s="71">
        <v>0</v>
      </c>
      <c r="G54" s="71">
        <v>0</v>
      </c>
      <c r="H54" s="72">
        <f>'JAN 24'!H57+'FEV 24'!H57+'MAR 24'!H57+'ABRIL 24'!H57</f>
        <v>0</v>
      </c>
      <c r="I54" s="71">
        <f t="shared" si="1"/>
        <v>0</v>
      </c>
      <c r="J54" s="73">
        <v>0</v>
      </c>
      <c r="L54" s="1" t="s">
        <v>100</v>
      </c>
    </row>
    <row r="55" spans="1:12" x14ac:dyDescent="0.25">
      <c r="A55" s="241" t="s">
        <v>33</v>
      </c>
      <c r="B55" s="242"/>
      <c r="C55" s="242"/>
      <c r="D55" s="242"/>
      <c r="E55" s="242"/>
      <c r="F55" s="71">
        <f>SUM('JAN 24'!F58+'FEV 24'!F58+'MAR 24'!F58+'ABRIL 24'!F58)</f>
        <v>0</v>
      </c>
      <c r="G55" s="71">
        <v>0</v>
      </c>
      <c r="H55" s="72">
        <f>'JAN 24'!H58+'FEV 24'!H58+'MAR 24'!H58+'ABRIL 24'!H58</f>
        <v>0</v>
      </c>
      <c r="I55" s="71">
        <f t="shared" si="1"/>
        <v>0</v>
      </c>
      <c r="J55" s="73">
        <v>0</v>
      </c>
      <c r="L55" s="1" t="s">
        <v>100</v>
      </c>
    </row>
    <row r="56" spans="1:12" x14ac:dyDescent="0.25">
      <c r="A56" s="241" t="s">
        <v>34</v>
      </c>
      <c r="B56" s="242"/>
      <c r="C56" s="242"/>
      <c r="D56" s="242"/>
      <c r="E56" s="242"/>
      <c r="F56" s="71">
        <v>0</v>
      </c>
      <c r="G56" s="71">
        <v>0</v>
      </c>
      <c r="H56" s="72">
        <f>'JAN 24'!H59+'FEV 24'!H59+'MAR 24'!H59+'ABRIL 24'!H59</f>
        <v>0</v>
      </c>
      <c r="I56" s="71">
        <f t="shared" si="1"/>
        <v>0</v>
      </c>
      <c r="J56" s="73">
        <v>0</v>
      </c>
      <c r="L56" s="1" t="s">
        <v>100</v>
      </c>
    </row>
    <row r="57" spans="1:12" x14ac:dyDescent="0.25">
      <c r="A57" s="241" t="s">
        <v>35</v>
      </c>
      <c r="B57" s="242"/>
      <c r="C57" s="242"/>
      <c r="D57" s="242"/>
      <c r="E57" s="242"/>
      <c r="F57" s="71">
        <v>0</v>
      </c>
      <c r="G57" s="71">
        <v>0</v>
      </c>
      <c r="H57" s="72">
        <f>'JAN 24'!H60+'FEV 24'!H60+'MAR 24'!H60+'ABRIL 24'!H60</f>
        <v>0</v>
      </c>
      <c r="I57" s="71">
        <f t="shared" si="1"/>
        <v>0</v>
      </c>
      <c r="J57" s="73">
        <v>0</v>
      </c>
      <c r="L57" s="1" t="s">
        <v>100</v>
      </c>
    </row>
    <row r="58" spans="1:12" ht="15" customHeight="1" x14ac:dyDescent="0.25">
      <c r="A58" s="243" t="s">
        <v>63</v>
      </c>
      <c r="B58" s="244"/>
      <c r="C58" s="244"/>
      <c r="D58" s="244"/>
      <c r="E58" s="245"/>
      <c r="F58" s="71">
        <v>0</v>
      </c>
      <c r="G58" s="71">
        <v>0</v>
      </c>
      <c r="H58" s="72">
        <f>'JAN 24'!H61+'FEV 24'!H61+'MAR 24'!H61+'ABRIL 24'!H61</f>
        <v>0</v>
      </c>
      <c r="I58" s="71">
        <f t="shared" si="1"/>
        <v>0</v>
      </c>
      <c r="J58" s="73">
        <v>0</v>
      </c>
      <c r="L58" s="1" t="s">
        <v>100</v>
      </c>
    </row>
    <row r="59" spans="1:12" x14ac:dyDescent="0.25">
      <c r="A59" s="246"/>
      <c r="B59" s="247"/>
      <c r="C59" s="247"/>
      <c r="D59" s="247"/>
      <c r="E59" s="248"/>
      <c r="F59" s="71">
        <v>0</v>
      </c>
      <c r="G59" s="71">
        <v>0</v>
      </c>
      <c r="H59" s="72">
        <f>'JAN 24'!H62+'FEV 24'!H62+'MAR 24'!H62+'ABRIL 24'!H62</f>
        <v>0</v>
      </c>
      <c r="I59" s="71">
        <f t="shared" si="1"/>
        <v>0</v>
      </c>
      <c r="J59" s="73">
        <v>0</v>
      </c>
      <c r="L59" s="1" t="s">
        <v>100</v>
      </c>
    </row>
    <row r="60" spans="1:12" x14ac:dyDescent="0.25">
      <c r="A60" s="249"/>
      <c r="B60" s="250"/>
      <c r="C60" s="250"/>
      <c r="D60" s="250"/>
      <c r="E60" s="251"/>
      <c r="F60" s="71">
        <v>0</v>
      </c>
      <c r="G60" s="71">
        <v>0</v>
      </c>
      <c r="H60" s="72">
        <f>'JAN 24'!H63+'FEV 24'!H63+'MAR 24'!H63+'ABRIL 24'!H63</f>
        <v>0</v>
      </c>
      <c r="I60" s="71">
        <f t="shared" si="1"/>
        <v>0</v>
      </c>
      <c r="J60" s="73">
        <v>0</v>
      </c>
      <c r="L60" s="1" t="s">
        <v>100</v>
      </c>
    </row>
    <row r="61" spans="1:12" x14ac:dyDescent="0.25">
      <c r="A61" s="241" t="s">
        <v>36</v>
      </c>
      <c r="B61" s="242"/>
      <c r="C61" s="242"/>
      <c r="D61" s="242"/>
      <c r="E61" s="242"/>
      <c r="F61" s="71">
        <v>0</v>
      </c>
      <c r="G61" s="71">
        <v>0</v>
      </c>
      <c r="H61" s="72">
        <f>'JAN 24'!H64+'FEV 24'!H64+'MAR 24'!H64+'ABRIL 24'!H64</f>
        <v>0</v>
      </c>
      <c r="I61" s="71">
        <f t="shared" si="1"/>
        <v>0</v>
      </c>
      <c r="J61" s="73">
        <v>0</v>
      </c>
      <c r="L61" s="1" t="s">
        <v>100</v>
      </c>
    </row>
    <row r="62" spans="1:12" x14ac:dyDescent="0.25">
      <c r="A62" s="241" t="s">
        <v>37</v>
      </c>
      <c r="B62" s="242"/>
      <c r="C62" s="242"/>
      <c r="D62" s="242"/>
      <c r="E62" s="242"/>
      <c r="F62" s="71">
        <v>0</v>
      </c>
      <c r="G62" s="71">
        <v>0</v>
      </c>
      <c r="H62" s="72">
        <f>'JAN 24'!H65+'FEV 24'!H65+'MAR 24'!H65+'ABRIL 24'!H65</f>
        <v>0</v>
      </c>
      <c r="I62" s="71">
        <f t="shared" si="1"/>
        <v>0</v>
      </c>
      <c r="J62" s="73">
        <v>0</v>
      </c>
      <c r="L62" s="1" t="s">
        <v>100</v>
      </c>
    </row>
    <row r="63" spans="1:12" x14ac:dyDescent="0.25">
      <c r="A63" s="241" t="s">
        <v>38</v>
      </c>
      <c r="B63" s="242"/>
      <c r="C63" s="242"/>
      <c r="D63" s="242"/>
      <c r="E63" s="242"/>
      <c r="F63" s="71">
        <v>0</v>
      </c>
      <c r="G63" s="71">
        <v>0</v>
      </c>
      <c r="H63" s="72">
        <f>'JAN 24'!H66+'FEV 24'!H66+'MAR 24'!H66+'ABRIL 24'!H66</f>
        <v>0</v>
      </c>
      <c r="I63" s="71">
        <f t="shared" si="1"/>
        <v>0</v>
      </c>
      <c r="J63" s="73">
        <v>0</v>
      </c>
      <c r="L63" s="1" t="s">
        <v>100</v>
      </c>
    </row>
    <row r="64" spans="1:12" x14ac:dyDescent="0.25">
      <c r="A64" s="241" t="s">
        <v>39</v>
      </c>
      <c r="B64" s="242"/>
      <c r="C64" s="242"/>
      <c r="D64" s="242"/>
      <c r="E64" s="242"/>
      <c r="F64" s="71">
        <v>0</v>
      </c>
      <c r="G64" s="71">
        <v>0</v>
      </c>
      <c r="H64" s="72">
        <f>'JAN 24'!H67+'FEV 24'!H67+'MAR 24'!H67+'ABRIL 24'!H67</f>
        <v>0</v>
      </c>
      <c r="I64" s="71">
        <f t="shared" si="1"/>
        <v>0</v>
      </c>
      <c r="J64" s="73">
        <v>0</v>
      </c>
      <c r="L64" s="1" t="s">
        <v>100</v>
      </c>
    </row>
    <row r="65" spans="1:12" x14ac:dyDescent="0.25">
      <c r="A65" s="241" t="s">
        <v>40</v>
      </c>
      <c r="B65" s="242"/>
      <c r="C65" s="242"/>
      <c r="D65" s="242"/>
      <c r="E65" s="242"/>
      <c r="F65" s="71">
        <v>0</v>
      </c>
      <c r="G65" s="71">
        <v>0</v>
      </c>
      <c r="H65" s="72">
        <f>'JAN 24'!H68+'FEV 24'!H68+'MAR 24'!H68+'ABRIL 24'!H68</f>
        <v>0</v>
      </c>
      <c r="I65" s="71">
        <f t="shared" si="1"/>
        <v>0</v>
      </c>
      <c r="J65" s="73">
        <v>0</v>
      </c>
      <c r="L65" s="1" t="s">
        <v>100</v>
      </c>
    </row>
    <row r="66" spans="1:12" x14ac:dyDescent="0.25">
      <c r="A66" s="241" t="s">
        <v>41</v>
      </c>
      <c r="B66" s="242"/>
      <c r="C66" s="242"/>
      <c r="D66" s="242"/>
      <c r="E66" s="242"/>
      <c r="F66" s="71">
        <v>0</v>
      </c>
      <c r="G66" s="71">
        <v>0</v>
      </c>
      <c r="H66" s="72">
        <f>'JAN 24'!H69+'FEV 24'!H69+'MAR 24'!H69+'ABRIL 24'!H69</f>
        <v>0</v>
      </c>
      <c r="I66" s="71">
        <f t="shared" si="1"/>
        <v>0</v>
      </c>
      <c r="J66" s="73">
        <v>0</v>
      </c>
      <c r="L66" s="1" t="s">
        <v>100</v>
      </c>
    </row>
    <row r="67" spans="1:12" x14ac:dyDescent="0.25">
      <c r="A67" s="241" t="s">
        <v>42</v>
      </c>
      <c r="B67" s="242"/>
      <c r="C67" s="242"/>
      <c r="D67" s="242"/>
      <c r="E67" s="242"/>
      <c r="F67" s="71">
        <v>0</v>
      </c>
      <c r="G67" s="71">
        <v>0</v>
      </c>
      <c r="H67" s="72">
        <f>'JAN 24'!H70+'FEV 24'!H70+'MAR 24'!H70+'ABRIL 24'!H70</f>
        <v>42.7</v>
      </c>
      <c r="I67" s="71">
        <f t="shared" si="1"/>
        <v>42.7</v>
      </c>
      <c r="J67" s="73">
        <v>0</v>
      </c>
      <c r="L67" s="1" t="s">
        <v>100</v>
      </c>
    </row>
    <row r="68" spans="1:12" x14ac:dyDescent="0.25">
      <c r="A68" s="241" t="s">
        <v>43</v>
      </c>
      <c r="B68" s="242"/>
      <c r="C68" s="242"/>
      <c r="D68" s="242"/>
      <c r="E68" s="242"/>
      <c r="F68" s="71">
        <v>0</v>
      </c>
      <c r="G68" s="71">
        <v>0</v>
      </c>
      <c r="H68" s="72">
        <f>'JAN 24'!H71+'FEV 24'!H71+'MAR 24'!H71+'ABRIL 24'!H71</f>
        <v>0</v>
      </c>
      <c r="I68" s="71">
        <f t="shared" si="1"/>
        <v>0</v>
      </c>
      <c r="J68" s="73">
        <v>0</v>
      </c>
      <c r="L68" s="1" t="s">
        <v>100</v>
      </c>
    </row>
    <row r="69" spans="1:12" ht="15.75" thickBot="1" x14ac:dyDescent="0.3">
      <c r="A69" s="254" t="s">
        <v>44</v>
      </c>
      <c r="B69" s="255"/>
      <c r="C69" s="255"/>
      <c r="D69" s="255"/>
      <c r="E69" s="255"/>
      <c r="F69" s="74">
        <f>I69</f>
        <v>4304.05</v>
      </c>
      <c r="G69" s="74">
        <f t="shared" ref="G69:J69" si="2">SUM(G51:G68)</f>
        <v>0</v>
      </c>
      <c r="H69" s="75">
        <f t="shared" si="2"/>
        <v>4304.05</v>
      </c>
      <c r="I69" s="74">
        <f t="shared" si="2"/>
        <v>4304.05</v>
      </c>
      <c r="J69" s="76">
        <f t="shared" si="2"/>
        <v>0</v>
      </c>
      <c r="L69" s="1" t="s">
        <v>101</v>
      </c>
    </row>
    <row r="70" spans="1:12" ht="15.75" thickBot="1" x14ac:dyDescent="0.3">
      <c r="A70" s="16"/>
      <c r="B70" s="16"/>
      <c r="C70" s="16"/>
      <c r="D70" s="16"/>
      <c r="E70" s="16"/>
      <c r="F70" s="17"/>
      <c r="G70" s="17"/>
      <c r="H70" s="17"/>
      <c r="I70" s="17"/>
      <c r="J70" s="17"/>
    </row>
    <row r="71" spans="1:12" x14ac:dyDescent="0.25">
      <c r="A71" s="107" t="s">
        <v>22</v>
      </c>
      <c r="B71" s="108"/>
      <c r="C71" s="108"/>
      <c r="D71" s="108"/>
      <c r="E71" s="108"/>
      <c r="F71" s="108"/>
      <c r="G71" s="108"/>
      <c r="H71" s="108"/>
      <c r="I71" s="108"/>
      <c r="J71" s="109"/>
    </row>
    <row r="72" spans="1:12" x14ac:dyDescent="0.25">
      <c r="A72" s="110" t="s">
        <v>64</v>
      </c>
      <c r="B72" s="111"/>
      <c r="C72" s="111"/>
      <c r="D72" s="111"/>
      <c r="E72" s="111"/>
      <c r="F72" s="111"/>
      <c r="G72" s="111"/>
      <c r="H72" s="111"/>
      <c r="I72" s="111"/>
      <c r="J72" s="112"/>
    </row>
    <row r="73" spans="1:12" ht="72" x14ac:dyDescent="0.25">
      <c r="A73" s="113" t="s">
        <v>23</v>
      </c>
      <c r="B73" s="114"/>
      <c r="C73" s="114"/>
      <c r="D73" s="114"/>
      <c r="E73" s="114"/>
      <c r="F73" s="2" t="s">
        <v>24</v>
      </c>
      <c r="G73" s="2" t="s">
        <v>25</v>
      </c>
      <c r="H73" s="2" t="s">
        <v>26</v>
      </c>
      <c r="I73" s="2" t="s">
        <v>27</v>
      </c>
      <c r="J73" s="3" t="s">
        <v>28</v>
      </c>
    </row>
    <row r="74" spans="1:12" x14ac:dyDescent="0.25">
      <c r="A74" s="91" t="s">
        <v>29</v>
      </c>
      <c r="B74" s="92"/>
      <c r="C74" s="92"/>
      <c r="D74" s="92"/>
      <c r="E74" s="92"/>
      <c r="F74" s="71">
        <v>0</v>
      </c>
      <c r="G74" s="71">
        <v>0</v>
      </c>
      <c r="H74" s="72">
        <f>'JAN 24'!H77+'FEV 24'!H77+'MAR 24'!H77+'ABRIL 24'!H77</f>
        <v>0</v>
      </c>
      <c r="I74" s="71">
        <f>G74+H74</f>
        <v>0</v>
      </c>
      <c r="J74" s="73">
        <v>0</v>
      </c>
      <c r="L74" s="1" t="s">
        <v>100</v>
      </c>
    </row>
    <row r="75" spans="1:12" x14ac:dyDescent="0.25">
      <c r="A75" s="91" t="s">
        <v>30</v>
      </c>
      <c r="B75" s="92"/>
      <c r="C75" s="92"/>
      <c r="D75" s="92"/>
      <c r="E75" s="92"/>
      <c r="F75" s="71">
        <v>0</v>
      </c>
      <c r="G75" s="71">
        <v>0</v>
      </c>
      <c r="H75" s="72">
        <f>'JAN 24'!H78+'FEV 24'!H78+'MAR 24'!H78+'ABRIL 24'!H78</f>
        <v>0</v>
      </c>
      <c r="I75" s="71">
        <f t="shared" ref="I75:I89" si="3">G75+H75</f>
        <v>0</v>
      </c>
      <c r="J75" s="73">
        <v>0</v>
      </c>
      <c r="L75" s="1" t="s">
        <v>100</v>
      </c>
    </row>
    <row r="76" spans="1:12" x14ac:dyDescent="0.25">
      <c r="A76" s="91" t="s">
        <v>31</v>
      </c>
      <c r="B76" s="92"/>
      <c r="C76" s="92"/>
      <c r="D76" s="92"/>
      <c r="E76" s="92"/>
      <c r="F76" s="71">
        <v>0</v>
      </c>
      <c r="G76" s="71">
        <v>0</v>
      </c>
      <c r="H76" s="72">
        <f>'JAN 24'!H79+'FEV 24'!H79+'MAR 24'!H79+'ABRIL 24'!H79</f>
        <v>0</v>
      </c>
      <c r="I76" s="71">
        <f t="shared" si="3"/>
        <v>0</v>
      </c>
      <c r="J76" s="73">
        <v>0</v>
      </c>
      <c r="L76" s="1" t="s">
        <v>100</v>
      </c>
    </row>
    <row r="77" spans="1:12" x14ac:dyDescent="0.25">
      <c r="A77" s="91" t="s">
        <v>32</v>
      </c>
      <c r="B77" s="92"/>
      <c r="C77" s="92"/>
      <c r="D77" s="92"/>
      <c r="E77" s="92"/>
      <c r="F77" s="71">
        <v>0</v>
      </c>
      <c r="G77" s="71">
        <v>0</v>
      </c>
      <c r="H77" s="72">
        <f>'JAN 24'!H80+'FEV 24'!H80+'MAR 24'!H80+'ABRIL 24'!H80</f>
        <v>0</v>
      </c>
      <c r="I77" s="71">
        <f t="shared" si="3"/>
        <v>0</v>
      </c>
      <c r="J77" s="73">
        <v>0</v>
      </c>
      <c r="L77" s="1" t="s">
        <v>100</v>
      </c>
    </row>
    <row r="78" spans="1:12" x14ac:dyDescent="0.25">
      <c r="A78" s="91" t="s">
        <v>33</v>
      </c>
      <c r="B78" s="92"/>
      <c r="C78" s="92"/>
      <c r="D78" s="92"/>
      <c r="E78" s="92"/>
      <c r="F78" s="71">
        <v>0</v>
      </c>
      <c r="G78" s="71">
        <v>0</v>
      </c>
      <c r="H78" s="72">
        <f>'JAN 24'!H81+'FEV 24'!H81+'MAR 24'!H81+'ABRIL 24'!H81</f>
        <v>0</v>
      </c>
      <c r="I78" s="71">
        <f t="shared" si="3"/>
        <v>0</v>
      </c>
      <c r="J78" s="73">
        <v>0</v>
      </c>
      <c r="L78" s="1" t="s">
        <v>100</v>
      </c>
    </row>
    <row r="79" spans="1:12" x14ac:dyDescent="0.25">
      <c r="A79" s="91" t="s">
        <v>34</v>
      </c>
      <c r="B79" s="92"/>
      <c r="C79" s="92"/>
      <c r="D79" s="92"/>
      <c r="E79" s="92"/>
      <c r="F79" s="71">
        <v>0</v>
      </c>
      <c r="G79" s="71">
        <v>0</v>
      </c>
      <c r="H79" s="72">
        <f>'JAN 24'!H82+'FEV 24'!H82+'MAR 24'!H82+'ABRIL 24'!H82</f>
        <v>0</v>
      </c>
      <c r="I79" s="71">
        <f t="shared" si="3"/>
        <v>0</v>
      </c>
      <c r="J79" s="73">
        <v>0</v>
      </c>
      <c r="L79" s="1" t="s">
        <v>100</v>
      </c>
    </row>
    <row r="80" spans="1:12" x14ac:dyDescent="0.25">
      <c r="A80" s="91" t="s">
        <v>35</v>
      </c>
      <c r="B80" s="92"/>
      <c r="C80" s="92"/>
      <c r="D80" s="92"/>
      <c r="E80" s="92"/>
      <c r="F80" s="71">
        <v>0</v>
      </c>
      <c r="G80" s="71">
        <v>0</v>
      </c>
      <c r="H80" s="72">
        <f>'JAN 24'!H83+'FEV 24'!H83+'MAR 24'!H83+'ABRIL 24'!H83</f>
        <v>0</v>
      </c>
      <c r="I80" s="71">
        <f t="shared" si="3"/>
        <v>0</v>
      </c>
      <c r="J80" s="73">
        <v>0</v>
      </c>
      <c r="L80" s="1" t="s">
        <v>100</v>
      </c>
    </row>
    <row r="81" spans="1:12" x14ac:dyDescent="0.25">
      <c r="A81" s="93" t="s">
        <v>88</v>
      </c>
      <c r="B81" s="94"/>
      <c r="C81" s="94"/>
      <c r="D81" s="94"/>
      <c r="E81" s="95"/>
      <c r="F81" s="71">
        <v>0</v>
      </c>
      <c r="G81" s="71">
        <v>0</v>
      </c>
      <c r="H81" s="72">
        <f>'JAN 24'!H84+'FEV 24'!H84+'MAR 24'!H84+'ABRIL 24'!H84</f>
        <v>0</v>
      </c>
      <c r="I81" s="71">
        <f t="shared" si="3"/>
        <v>0</v>
      </c>
      <c r="J81" s="73">
        <v>0</v>
      </c>
      <c r="L81" s="1" t="s">
        <v>100</v>
      </c>
    </row>
    <row r="82" spans="1:12" x14ac:dyDescent="0.25">
      <c r="A82" s="96"/>
      <c r="B82" s="97"/>
      <c r="C82" s="97"/>
      <c r="D82" s="97"/>
      <c r="E82" s="98"/>
      <c r="F82" s="71">
        <v>0</v>
      </c>
      <c r="G82" s="71">
        <v>0</v>
      </c>
      <c r="H82" s="72">
        <f>'JAN 24'!H85+'FEV 24'!H85+'MAR 24'!H85+'ABRIL 24'!H85</f>
        <v>0</v>
      </c>
      <c r="I82" s="71">
        <f t="shared" si="3"/>
        <v>0</v>
      </c>
      <c r="J82" s="73">
        <v>0</v>
      </c>
      <c r="L82" s="1" t="s">
        <v>100</v>
      </c>
    </row>
    <row r="83" spans="1:12" ht="27.75" customHeight="1" x14ac:dyDescent="0.25">
      <c r="A83" s="99"/>
      <c r="B83" s="100"/>
      <c r="C83" s="100"/>
      <c r="D83" s="100"/>
      <c r="E83" s="101"/>
      <c r="F83" s="71">
        <v>0</v>
      </c>
      <c r="G83" s="71">
        <v>0</v>
      </c>
      <c r="H83" s="72">
        <f>'JAN 24'!H86+'FEV 24'!H86+'MAR 24'!H86+'ABRIL 24'!H86</f>
        <v>0</v>
      </c>
      <c r="I83" s="71">
        <f t="shared" si="3"/>
        <v>0</v>
      </c>
      <c r="J83" s="73">
        <v>0</v>
      </c>
      <c r="L83" s="1" t="s">
        <v>100</v>
      </c>
    </row>
    <row r="84" spans="1:12" x14ac:dyDescent="0.25">
      <c r="A84" s="91" t="s">
        <v>36</v>
      </c>
      <c r="B84" s="92"/>
      <c r="C84" s="92"/>
      <c r="D84" s="92"/>
      <c r="E84" s="92"/>
      <c r="F84" s="71">
        <v>0</v>
      </c>
      <c r="G84" s="71">
        <v>0</v>
      </c>
      <c r="H84" s="72">
        <f>'JAN 24'!H87+'FEV 24'!H87+'MAR 24'!H87+'ABRIL 24'!H87</f>
        <v>0</v>
      </c>
      <c r="I84" s="71">
        <f t="shared" si="3"/>
        <v>0</v>
      </c>
      <c r="J84" s="73">
        <v>0</v>
      </c>
      <c r="L84" s="1" t="s">
        <v>100</v>
      </c>
    </row>
    <row r="85" spans="1:12" x14ac:dyDescent="0.25">
      <c r="A85" s="91" t="s">
        <v>37</v>
      </c>
      <c r="B85" s="92"/>
      <c r="C85" s="92"/>
      <c r="D85" s="92"/>
      <c r="E85" s="92"/>
      <c r="F85" s="71">
        <v>0</v>
      </c>
      <c r="G85" s="71">
        <v>0</v>
      </c>
      <c r="H85" s="72">
        <f>'JAN 24'!H88+'FEV 24'!H88+'MAR 24'!H88+'ABRIL 24'!H88</f>
        <v>0</v>
      </c>
      <c r="I85" s="71">
        <f t="shared" si="3"/>
        <v>0</v>
      </c>
      <c r="J85" s="73">
        <v>0</v>
      </c>
      <c r="L85" s="1" t="s">
        <v>100</v>
      </c>
    </row>
    <row r="86" spans="1:12" x14ac:dyDescent="0.25">
      <c r="A86" s="91" t="s">
        <v>38</v>
      </c>
      <c r="B86" s="92"/>
      <c r="C86" s="92"/>
      <c r="D86" s="92"/>
      <c r="E86" s="92"/>
      <c r="F86" s="71">
        <v>0</v>
      </c>
      <c r="G86" s="71">
        <v>0</v>
      </c>
      <c r="H86" s="72">
        <f>'JAN 24'!H89+'FEV 24'!H89+'MAR 24'!H89+'ABRIL 24'!H89</f>
        <v>0</v>
      </c>
      <c r="I86" s="71">
        <f t="shared" si="3"/>
        <v>0</v>
      </c>
      <c r="J86" s="73">
        <v>0</v>
      </c>
      <c r="L86" s="1" t="s">
        <v>100</v>
      </c>
    </row>
    <row r="87" spans="1:12" x14ac:dyDescent="0.25">
      <c r="A87" s="91" t="s">
        <v>39</v>
      </c>
      <c r="B87" s="92"/>
      <c r="C87" s="92"/>
      <c r="D87" s="92"/>
      <c r="E87" s="92"/>
      <c r="F87" s="71">
        <v>0</v>
      </c>
      <c r="G87" s="71">
        <v>0</v>
      </c>
      <c r="H87" s="72">
        <f>'JAN 24'!H90+'FEV 24'!H90+'MAR 24'!H90+'ABRIL 24'!H90</f>
        <v>0</v>
      </c>
      <c r="I87" s="71">
        <f t="shared" si="3"/>
        <v>0</v>
      </c>
      <c r="J87" s="73">
        <v>0</v>
      </c>
      <c r="L87" s="1" t="s">
        <v>100</v>
      </c>
    </row>
    <row r="88" spans="1:12" x14ac:dyDescent="0.25">
      <c r="A88" s="91" t="s">
        <v>40</v>
      </c>
      <c r="B88" s="92"/>
      <c r="C88" s="92"/>
      <c r="D88" s="92"/>
      <c r="E88" s="92"/>
      <c r="F88" s="71">
        <v>0</v>
      </c>
      <c r="G88" s="71">
        <v>0</v>
      </c>
      <c r="H88" s="72">
        <f>'JAN 24'!H91+'FEV 24'!H91+'MAR 24'!H91+'ABRIL 24'!H91</f>
        <v>0</v>
      </c>
      <c r="I88" s="71">
        <f t="shared" si="3"/>
        <v>0</v>
      </c>
      <c r="J88" s="73">
        <v>0</v>
      </c>
      <c r="L88" s="1" t="s">
        <v>100</v>
      </c>
    </row>
    <row r="89" spans="1:12" x14ac:dyDescent="0.25">
      <c r="A89" s="91" t="s">
        <v>41</v>
      </c>
      <c r="B89" s="92"/>
      <c r="C89" s="92"/>
      <c r="D89" s="92"/>
      <c r="E89" s="92"/>
      <c r="F89" s="71">
        <v>0</v>
      </c>
      <c r="G89" s="71">
        <v>0</v>
      </c>
      <c r="H89" s="72">
        <f>'JAN 24'!H92+'FEV 24'!H92+'MAR 24'!H92+'ABRIL 24'!H92</f>
        <v>0</v>
      </c>
      <c r="I89" s="71">
        <f t="shared" si="3"/>
        <v>0</v>
      </c>
      <c r="J89" s="73">
        <v>0</v>
      </c>
      <c r="L89" s="1" t="s">
        <v>100</v>
      </c>
    </row>
    <row r="90" spans="1:12" x14ac:dyDescent="0.25">
      <c r="A90" s="91" t="s">
        <v>42</v>
      </c>
      <c r="B90" s="92"/>
      <c r="C90" s="92"/>
      <c r="D90" s="92"/>
      <c r="E90" s="92"/>
      <c r="F90" s="71">
        <v>0</v>
      </c>
      <c r="G90" s="71">
        <v>0</v>
      </c>
      <c r="H90" s="72">
        <f>'JAN 24'!H93+'FEV 24'!H93+'MAR 24'!H93+'ABRIL 24'!H93</f>
        <v>17</v>
      </c>
      <c r="I90" s="71">
        <f>G90+H90</f>
        <v>17</v>
      </c>
      <c r="J90" s="73">
        <v>0</v>
      </c>
      <c r="L90" s="1" t="s">
        <v>100</v>
      </c>
    </row>
    <row r="91" spans="1:12" x14ac:dyDescent="0.25">
      <c r="A91" s="91" t="s">
        <v>43</v>
      </c>
      <c r="B91" s="92"/>
      <c r="C91" s="92"/>
      <c r="D91" s="92"/>
      <c r="E91" s="92"/>
      <c r="F91" s="71">
        <v>0</v>
      </c>
      <c r="G91" s="71">
        <v>0</v>
      </c>
      <c r="H91" s="72">
        <f>'JAN 24'!H94+'FEV 24'!H94+'MAR 24'!H94+'ABRIL 24'!H94</f>
        <v>0</v>
      </c>
      <c r="I91" s="71">
        <f>G91+H91</f>
        <v>0</v>
      </c>
      <c r="J91" s="73">
        <v>0</v>
      </c>
      <c r="L91" s="1" t="s">
        <v>100</v>
      </c>
    </row>
    <row r="92" spans="1:12" ht="15.75" thickBot="1" x14ac:dyDescent="0.3">
      <c r="A92" s="102" t="s">
        <v>44</v>
      </c>
      <c r="B92" s="103"/>
      <c r="C92" s="103"/>
      <c r="D92" s="103"/>
      <c r="E92" s="103"/>
      <c r="F92" s="74">
        <f>I92</f>
        <v>17</v>
      </c>
      <c r="G92" s="74">
        <f t="shared" ref="G92:J92" si="4">SUM(G74:G91)</f>
        <v>0</v>
      </c>
      <c r="H92" s="72">
        <f>'JAN 24'!H95+'FEV 24'!H95+'MAR 24'!H95+'ABRIL 24'!H95</f>
        <v>17</v>
      </c>
      <c r="I92" s="74">
        <f t="shared" si="4"/>
        <v>17</v>
      </c>
      <c r="J92" s="76">
        <f t="shared" si="4"/>
        <v>0</v>
      </c>
      <c r="L92" s="1" t="s">
        <v>102</v>
      </c>
    </row>
    <row r="93" spans="1:12" x14ac:dyDescent="0.25">
      <c r="A93" s="16"/>
      <c r="B93" s="16"/>
      <c r="C93" s="16"/>
      <c r="D93" s="16"/>
      <c r="E93" s="16"/>
      <c r="F93" s="17"/>
      <c r="G93" s="17"/>
      <c r="H93" s="17"/>
      <c r="I93" s="17"/>
      <c r="J93" s="17"/>
    </row>
    <row r="94" spans="1:12" x14ac:dyDescent="0.25">
      <c r="A94" s="104" t="s">
        <v>45</v>
      </c>
      <c r="B94" s="104"/>
      <c r="C94" s="104"/>
      <c r="D94" s="104"/>
      <c r="E94" s="104"/>
      <c r="F94" s="104"/>
      <c r="G94" s="104"/>
      <c r="H94" s="104"/>
      <c r="I94" s="104"/>
      <c r="J94" s="104"/>
    </row>
    <row r="95" spans="1:12" x14ac:dyDescent="0.25">
      <c r="A95" s="124" t="s">
        <v>46</v>
      </c>
      <c r="B95" s="124"/>
      <c r="C95" s="124"/>
      <c r="D95" s="124"/>
      <c r="E95" s="124"/>
      <c r="F95" s="124"/>
      <c r="G95" s="124"/>
      <c r="H95" s="124"/>
      <c r="I95" s="124"/>
      <c r="J95" s="124"/>
    </row>
    <row r="96" spans="1:12" x14ac:dyDescent="0.25">
      <c r="A96" s="124" t="s">
        <v>47</v>
      </c>
      <c r="B96" s="124"/>
      <c r="C96" s="124"/>
      <c r="D96" s="124"/>
      <c r="E96" s="124"/>
      <c r="F96" s="124"/>
      <c r="G96" s="124"/>
      <c r="H96" s="124"/>
      <c r="I96" s="124"/>
      <c r="J96" s="124"/>
    </row>
    <row r="97" spans="1:12" x14ac:dyDescent="0.25">
      <c r="A97" s="124" t="s">
        <v>48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21" customHeight="1" x14ac:dyDescent="0.25">
      <c r="A98" s="125" t="s">
        <v>49</v>
      </c>
      <c r="B98" s="126"/>
      <c r="C98" s="126"/>
      <c r="D98" s="126"/>
      <c r="E98" s="126"/>
      <c r="F98" s="126"/>
      <c r="G98" s="126"/>
      <c r="H98" s="126"/>
      <c r="I98" s="126"/>
      <c r="J98" s="126"/>
    </row>
    <row r="99" spans="1:12" ht="41.1" customHeight="1" x14ac:dyDescent="0.25">
      <c r="A99" s="127" t="s">
        <v>50</v>
      </c>
      <c r="B99" s="127"/>
      <c r="C99" s="127"/>
      <c r="D99" s="127"/>
      <c r="E99" s="127"/>
      <c r="F99" s="127"/>
      <c r="G99" s="127"/>
      <c r="H99" s="127"/>
      <c r="I99" s="127"/>
      <c r="J99" s="127"/>
    </row>
    <row r="100" spans="1:12" ht="15.75" thickBot="1" x14ac:dyDescent="0.3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</row>
    <row r="101" spans="1:12" ht="15.75" customHeight="1" thickBot="1" x14ac:dyDescent="0.3">
      <c r="A101" s="119" t="s">
        <v>52</v>
      </c>
      <c r="B101" s="120"/>
      <c r="C101" s="120"/>
      <c r="D101" s="120"/>
      <c r="E101" s="120"/>
      <c r="F101" s="120"/>
      <c r="G101" s="120"/>
      <c r="H101" s="120"/>
      <c r="I101" s="120"/>
      <c r="J101" s="121"/>
    </row>
    <row r="102" spans="1:12" ht="15" customHeight="1" x14ac:dyDescent="0.25">
      <c r="A102" s="122" t="s">
        <v>68</v>
      </c>
      <c r="B102" s="123"/>
      <c r="C102" s="123"/>
      <c r="D102" s="123"/>
      <c r="E102" s="123"/>
      <c r="F102" s="123"/>
      <c r="G102" s="123"/>
      <c r="H102" s="123"/>
      <c r="I102" s="88"/>
      <c r="J102" s="21">
        <f>I41</f>
        <v>4886.7999999999993</v>
      </c>
      <c r="L102" s="1" t="s">
        <v>102</v>
      </c>
    </row>
    <row r="103" spans="1:12" ht="15.75" customHeight="1" x14ac:dyDescent="0.25">
      <c r="A103" s="91" t="s">
        <v>69</v>
      </c>
      <c r="B103" s="92"/>
      <c r="C103" s="92"/>
      <c r="D103" s="92"/>
      <c r="E103" s="92"/>
      <c r="F103" s="92"/>
      <c r="G103" s="92"/>
      <c r="H103" s="92"/>
      <c r="I103" s="89"/>
      <c r="J103" s="20">
        <f>F69+F92</f>
        <v>4321.05</v>
      </c>
      <c r="L103" s="1" t="s">
        <v>102</v>
      </c>
    </row>
    <row r="104" spans="1:12" ht="15.75" customHeight="1" x14ac:dyDescent="0.25">
      <c r="A104" s="91" t="s">
        <v>83</v>
      </c>
      <c r="B104" s="92"/>
      <c r="C104" s="92"/>
      <c r="D104" s="92"/>
      <c r="E104" s="92"/>
      <c r="F104" s="92"/>
      <c r="G104" s="92"/>
      <c r="H104" s="92"/>
      <c r="I104" s="89"/>
      <c r="J104" s="20">
        <f>H40-H92</f>
        <v>24.9</v>
      </c>
      <c r="L104" s="1" t="s">
        <v>102</v>
      </c>
    </row>
    <row r="105" spans="1:12" ht="15.75" customHeight="1" x14ac:dyDescent="0.25">
      <c r="A105" s="91" t="s">
        <v>85</v>
      </c>
      <c r="B105" s="92"/>
      <c r="C105" s="92"/>
      <c r="D105" s="92"/>
      <c r="E105" s="92"/>
      <c r="F105" s="92"/>
      <c r="G105" s="92"/>
      <c r="H105" s="92"/>
      <c r="I105" s="89"/>
      <c r="J105" s="20">
        <f>I39-F69+J106</f>
        <v>540.84999999999945</v>
      </c>
      <c r="K105" s="19"/>
      <c r="L105" s="1" t="s">
        <v>102</v>
      </c>
    </row>
    <row r="106" spans="1:12" ht="15.75" customHeight="1" x14ac:dyDescent="0.25">
      <c r="A106" s="91" t="s">
        <v>70</v>
      </c>
      <c r="B106" s="92"/>
      <c r="C106" s="92"/>
      <c r="D106" s="92"/>
      <c r="E106" s="92"/>
      <c r="F106" s="92"/>
      <c r="G106" s="92"/>
      <c r="H106" s="92"/>
      <c r="I106" s="89"/>
      <c r="J106" s="20">
        <f>'JAN 24'!J109+'FEV 24'!J109+'MAR 24'!J109+'ABRIL 24'!J109</f>
        <v>0</v>
      </c>
      <c r="L106" s="1" t="s">
        <v>102</v>
      </c>
    </row>
    <row r="107" spans="1:12" ht="15.75" customHeight="1" x14ac:dyDescent="0.25">
      <c r="A107" s="91" t="s">
        <v>78</v>
      </c>
      <c r="B107" s="92"/>
      <c r="C107" s="92"/>
      <c r="D107" s="92"/>
      <c r="E107" s="92"/>
      <c r="F107" s="92"/>
      <c r="G107" s="92"/>
      <c r="H107" s="92"/>
      <c r="I107" s="89"/>
      <c r="J107" s="20">
        <f>J104</f>
        <v>24.9</v>
      </c>
      <c r="L107" s="1" t="s">
        <v>102</v>
      </c>
    </row>
    <row r="108" spans="1:12" ht="15.75" customHeight="1" x14ac:dyDescent="0.25">
      <c r="A108" s="115" t="s">
        <v>79</v>
      </c>
      <c r="B108" s="116"/>
      <c r="C108" s="116"/>
      <c r="D108" s="116"/>
      <c r="E108" s="116"/>
      <c r="F108" s="116"/>
      <c r="G108" s="116"/>
      <c r="H108" s="116"/>
      <c r="I108" s="89"/>
      <c r="J108" s="35">
        <f>J105</f>
        <v>540.84999999999945</v>
      </c>
      <c r="L108" s="1" t="s">
        <v>102</v>
      </c>
    </row>
    <row r="109" spans="1:12" ht="15.75" thickBot="1" x14ac:dyDescent="0.3">
      <c r="A109" s="115" t="s">
        <v>80</v>
      </c>
      <c r="B109" s="116"/>
      <c r="C109" s="116"/>
      <c r="D109" s="116"/>
      <c r="E109" s="116"/>
      <c r="F109" s="116"/>
      <c r="G109" s="116"/>
      <c r="H109" s="116"/>
      <c r="I109" s="90"/>
      <c r="J109" s="36">
        <f>J107+J108</f>
        <v>565.74999999999943</v>
      </c>
      <c r="L109" s="1" t="s">
        <v>102</v>
      </c>
    </row>
    <row r="110" spans="1:12" ht="58.9" customHeight="1" x14ac:dyDescent="0.25">
      <c r="A110" s="117" t="s">
        <v>53</v>
      </c>
      <c r="B110" s="117"/>
      <c r="C110" s="117"/>
      <c r="D110" s="117"/>
      <c r="E110" s="117"/>
      <c r="F110" s="117"/>
      <c r="G110" s="117"/>
      <c r="H110" s="117"/>
      <c r="I110" s="117"/>
      <c r="J110" s="117"/>
    </row>
    <row r="111" spans="1:12" ht="15.75" x14ac:dyDescent="0.25">
      <c r="A111" s="256" t="s">
        <v>170</v>
      </c>
      <c r="B111" s="256"/>
      <c r="C111" s="256"/>
      <c r="D111" s="256"/>
      <c r="E111" s="256"/>
      <c r="F111" s="256"/>
      <c r="G111" s="256"/>
      <c r="H111" s="256"/>
      <c r="I111" s="256"/>
      <c r="J111" s="256"/>
      <c r="L111" s="1" t="s">
        <v>100</v>
      </c>
    </row>
    <row r="112" spans="1:12" x14ac:dyDescent="0.25">
      <c r="A112" s="14" t="s">
        <v>62</v>
      </c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.75" x14ac:dyDescent="0.25">
      <c r="A115" s="105" t="s">
        <v>60</v>
      </c>
      <c r="B115" s="106"/>
      <c r="C115" s="106"/>
      <c r="D115" s="106"/>
      <c r="E115" s="106"/>
      <c r="F115" s="106"/>
      <c r="G115" s="106"/>
      <c r="H115" s="106"/>
      <c r="I115" s="106"/>
      <c r="J115" s="106"/>
    </row>
    <row r="116" spans="1:10" ht="15.75" x14ac:dyDescent="0.25">
      <c r="A116" s="106" t="str">
        <f>E11</f>
        <v>ANTÔNIO ROBERTO ARGERI</v>
      </c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1:10" ht="15.75" x14ac:dyDescent="0.25">
      <c r="A117" s="106" t="s">
        <v>61</v>
      </c>
      <c r="B117" s="106"/>
      <c r="C117" s="106"/>
      <c r="D117" s="106"/>
      <c r="E117" s="106"/>
      <c r="F117" s="106"/>
      <c r="G117" s="106"/>
      <c r="H117" s="106"/>
      <c r="I117" s="106"/>
      <c r="J117" s="106"/>
    </row>
    <row r="130" spans="7:7" x14ac:dyDescent="0.25">
      <c r="G130" s="1" t="s">
        <v>62</v>
      </c>
    </row>
  </sheetData>
  <mergeCells count="166">
    <mergeCell ref="L5:O5"/>
    <mergeCell ref="A115:J115"/>
    <mergeCell ref="A116:J116"/>
    <mergeCell ref="A117:J117"/>
    <mergeCell ref="A106:H106"/>
    <mergeCell ref="A107:H107"/>
    <mergeCell ref="A108:H108"/>
    <mergeCell ref="A109:H109"/>
    <mergeCell ref="A110:J110"/>
    <mergeCell ref="A111:J111"/>
    <mergeCell ref="A97:J97"/>
    <mergeCell ref="A98:J98"/>
    <mergeCell ref="A99:J99"/>
    <mergeCell ref="A100:J100"/>
    <mergeCell ref="A101:J101"/>
    <mergeCell ref="A102:H102"/>
    <mergeCell ref="I102:I109"/>
    <mergeCell ref="A103:H103"/>
    <mergeCell ref="A104:H104"/>
    <mergeCell ref="A105:H105"/>
    <mergeCell ref="A90:E90"/>
    <mergeCell ref="A91:E91"/>
    <mergeCell ref="A92:E92"/>
    <mergeCell ref="A94:J94"/>
    <mergeCell ref="A95:J95"/>
    <mergeCell ref="A96:J96"/>
    <mergeCell ref="A84:E84"/>
    <mergeCell ref="A85:E85"/>
    <mergeCell ref="A86:E86"/>
    <mergeCell ref="A87:E87"/>
    <mergeCell ref="A88:E88"/>
    <mergeCell ref="A89:E89"/>
    <mergeCell ref="A76:E76"/>
    <mergeCell ref="A77:E77"/>
    <mergeCell ref="A78:E78"/>
    <mergeCell ref="A79:E79"/>
    <mergeCell ref="A80:E80"/>
    <mergeCell ref="A81:E83"/>
    <mergeCell ref="A69:E69"/>
    <mergeCell ref="A71:J71"/>
    <mergeCell ref="A72:J72"/>
    <mergeCell ref="A73:E73"/>
    <mergeCell ref="A74:E74"/>
    <mergeCell ref="A75:E75"/>
    <mergeCell ref="A63:E63"/>
    <mergeCell ref="A64:E64"/>
    <mergeCell ref="A65:E65"/>
    <mergeCell ref="A66:E66"/>
    <mergeCell ref="A67:E67"/>
    <mergeCell ref="A68:E68"/>
    <mergeCell ref="A55:E55"/>
    <mergeCell ref="A56:E56"/>
    <mergeCell ref="A57:E57"/>
    <mergeCell ref="A58:E60"/>
    <mergeCell ref="A61:E61"/>
    <mergeCell ref="A62:E62"/>
    <mergeCell ref="A49:J49"/>
    <mergeCell ref="A50:E50"/>
    <mergeCell ref="A51:E51"/>
    <mergeCell ref="A52:E52"/>
    <mergeCell ref="A53:E53"/>
    <mergeCell ref="A54:E54"/>
    <mergeCell ref="A43:J43"/>
    <mergeCell ref="A44:J44"/>
    <mergeCell ref="A45:J45"/>
    <mergeCell ref="A47:J47"/>
    <mergeCell ref="A48:J48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2:B32"/>
    <mergeCell ref="C32:D32"/>
    <mergeCell ref="E32:F32"/>
    <mergeCell ref="G32:H32"/>
    <mergeCell ref="I32:J32"/>
    <mergeCell ref="A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J22"/>
    <mergeCell ref="A23:B23"/>
    <mergeCell ref="C23:D23"/>
    <mergeCell ref="E23:F23"/>
    <mergeCell ref="G23:H23"/>
    <mergeCell ref="I23:J23"/>
    <mergeCell ref="A19:C19"/>
    <mergeCell ref="E19:F19"/>
    <mergeCell ref="G19:H19"/>
    <mergeCell ref="I19:J19"/>
    <mergeCell ref="A20:C20"/>
    <mergeCell ref="E20:F20"/>
    <mergeCell ref="G20:H20"/>
    <mergeCell ref="I20:J20"/>
    <mergeCell ref="A5:J5"/>
    <mergeCell ref="A7:D7"/>
    <mergeCell ref="E7:J7"/>
    <mergeCell ref="A8:D8"/>
    <mergeCell ref="E8:J8"/>
    <mergeCell ref="A9:D9"/>
    <mergeCell ref="E9:J9"/>
    <mergeCell ref="A14:D14"/>
    <mergeCell ref="E14:J14"/>
    <mergeCell ref="G18:H18"/>
    <mergeCell ref="I18:J18"/>
    <mergeCell ref="A13:D13"/>
    <mergeCell ref="E13:J13"/>
    <mergeCell ref="A10:D10"/>
    <mergeCell ref="E10:J10"/>
    <mergeCell ref="A11:D11"/>
    <mergeCell ref="E11:J11"/>
    <mergeCell ref="A12:D12"/>
    <mergeCell ref="E12:J12"/>
    <mergeCell ref="A15:D15"/>
    <mergeCell ref="E15:J15"/>
    <mergeCell ref="A17:C17"/>
    <mergeCell ref="E17:F17"/>
    <mergeCell ref="G17:H17"/>
    <mergeCell ref="I17:J17"/>
    <mergeCell ref="A18:C18"/>
    <mergeCell ref="E18:F18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100" workbookViewId="0">
      <selection activeCell="L89" sqref="L8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143</v>
      </c>
      <c r="F13" s="187"/>
      <c r="G13" s="187"/>
      <c r="H13" s="187"/>
      <c r="I13" s="187"/>
      <c r="J13" s="188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87" t="s">
        <v>144</v>
      </c>
      <c r="F14" s="187"/>
      <c r="G14" s="187"/>
      <c r="H14" s="187"/>
      <c r="I14" s="187"/>
      <c r="J14" s="188"/>
      <c r="L14" s="8" t="s">
        <v>100</v>
      </c>
    </row>
    <row r="15" spans="1:15" s="8" customFormat="1" ht="72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>
        <v>2024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219">
        <v>45306</v>
      </c>
      <c r="B26" s="220"/>
      <c r="C26" s="257">
        <v>972.96</v>
      </c>
      <c r="D26" s="258"/>
      <c r="E26" s="163">
        <v>45420</v>
      </c>
      <c r="F26" s="220"/>
      <c r="G26" s="223">
        <v>553345000015554</v>
      </c>
      <c r="H26" s="220"/>
      <c r="I26" s="224">
        <v>972.96</v>
      </c>
      <c r="J26" s="225"/>
      <c r="L26" s="1" t="s">
        <v>100</v>
      </c>
      <c r="M26" s="54"/>
      <c r="N26" s="54"/>
      <c r="O26" s="54"/>
      <c r="P26" s="54"/>
    </row>
    <row r="27" spans="1:16" x14ac:dyDescent="0.25">
      <c r="A27" s="162"/>
      <c r="B27" s="163"/>
      <c r="C27" s="259"/>
      <c r="D27" s="260"/>
      <c r="E27" s="164"/>
      <c r="F27" s="163"/>
      <c r="G27" s="143"/>
      <c r="H27" s="140"/>
      <c r="I27" s="144">
        <v>0</v>
      </c>
      <c r="J27" s="145"/>
      <c r="L27" s="1" t="s">
        <v>100</v>
      </c>
      <c r="M27" s="54"/>
      <c r="N27" s="54"/>
      <c r="O27" s="54"/>
      <c r="P27" s="54"/>
    </row>
    <row r="28" spans="1:16" x14ac:dyDescent="0.25">
      <c r="A28" s="162"/>
      <c r="B28" s="163"/>
      <c r="C28" s="259"/>
      <c r="D28" s="260"/>
      <c r="E28" s="164"/>
      <c r="F28" s="163"/>
      <c r="G28" s="143"/>
      <c r="H28" s="140"/>
      <c r="I28" s="144">
        <v>0</v>
      </c>
      <c r="J28" s="145"/>
      <c r="L28" s="1" t="s">
        <v>100</v>
      </c>
    </row>
    <row r="29" spans="1:16" x14ac:dyDescent="0.25">
      <c r="A29" s="162"/>
      <c r="B29" s="163"/>
      <c r="C29" s="259"/>
      <c r="D29" s="260"/>
      <c r="E29" s="164"/>
      <c r="F29" s="163"/>
      <c r="G29" s="143"/>
      <c r="H29" s="140"/>
      <c r="I29" s="144">
        <v>0</v>
      </c>
      <c r="J29" s="145"/>
      <c r="L29" s="1" t="s">
        <v>100</v>
      </c>
    </row>
    <row r="30" spans="1:16" x14ac:dyDescent="0.25">
      <c r="A30" s="162"/>
      <c r="B30" s="163"/>
      <c r="C30" s="259"/>
      <c r="D30" s="260"/>
      <c r="E30" s="164"/>
      <c r="F30" s="163"/>
      <c r="G30" s="143"/>
      <c r="H30" s="140"/>
      <c r="I30" s="144">
        <v>0</v>
      </c>
      <c r="J30" s="145"/>
      <c r="L30" s="1" t="s">
        <v>100</v>
      </c>
    </row>
    <row r="31" spans="1:16" x14ac:dyDescent="0.25">
      <c r="A31" s="162"/>
      <c r="B31" s="140"/>
      <c r="C31" s="261"/>
      <c r="D31" s="262"/>
      <c r="E31" s="143"/>
      <c r="F31" s="140"/>
      <c r="G31" s="143"/>
      <c r="H31" s="140"/>
      <c r="I31" s="144">
        <v>0</v>
      </c>
      <c r="J31" s="145"/>
      <c r="L31" s="1" t="s">
        <v>100</v>
      </c>
    </row>
    <row r="32" spans="1:16" x14ac:dyDescent="0.25">
      <c r="A32" s="162"/>
      <c r="B32" s="140"/>
      <c r="C32" s="261"/>
      <c r="D32" s="262"/>
      <c r="E32" s="143"/>
      <c r="F32" s="140"/>
      <c r="G32" s="143"/>
      <c r="H32" s="140"/>
      <c r="I32" s="144">
        <v>0</v>
      </c>
      <c r="J32" s="145"/>
      <c r="L32" s="1" t="s">
        <v>100</v>
      </c>
    </row>
    <row r="33" spans="1:12" x14ac:dyDescent="0.25">
      <c r="A33" s="162"/>
      <c r="B33" s="140"/>
      <c r="C33" s="261"/>
      <c r="D33" s="262"/>
      <c r="E33" s="143"/>
      <c r="F33" s="140"/>
      <c r="G33" s="143"/>
      <c r="H33" s="140"/>
      <c r="I33" s="144">
        <v>0</v>
      </c>
      <c r="J33" s="145"/>
      <c r="L33" s="1" t="s">
        <v>100</v>
      </c>
    </row>
    <row r="34" spans="1:12" x14ac:dyDescent="0.25">
      <c r="A34" s="162"/>
      <c r="B34" s="140"/>
      <c r="C34" s="261"/>
      <c r="D34" s="262"/>
      <c r="E34" s="143"/>
      <c r="F34" s="140"/>
      <c r="G34" s="143"/>
      <c r="H34" s="140"/>
      <c r="I34" s="144">
        <v>0</v>
      </c>
      <c r="J34" s="14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f>'ABRIL 24'!J110</f>
        <v>0</v>
      </c>
      <c r="I36" s="64">
        <f>'ABRIL 24'!J111</f>
        <v>565.75000000000045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972.96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0</v>
      </c>
      <c r="I40" s="66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1538.7100000000005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v>1674.33</v>
      </c>
      <c r="I42" s="65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3213.0400000000004</v>
      </c>
      <c r="J43" s="160"/>
      <c r="L43" s="1" t="s">
        <v>101</v>
      </c>
    </row>
    <row r="45" spans="1:12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263" t="s">
        <v>129</v>
      </c>
      <c r="B49" s="264"/>
      <c r="C49" s="264"/>
      <c r="D49" s="264"/>
      <c r="E49" s="264"/>
      <c r="F49" s="264"/>
      <c r="G49" s="264"/>
      <c r="H49" s="264"/>
      <c r="I49" s="264"/>
      <c r="J49" s="265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33" t="s">
        <v>142</v>
      </c>
      <c r="B52" s="134"/>
      <c r="C52" s="134"/>
      <c r="D52" s="134"/>
      <c r="E52" s="134"/>
      <c r="F52" s="134"/>
      <c r="G52" s="134"/>
      <c r="H52" s="134"/>
      <c r="I52" s="134"/>
      <c r="J52" s="135"/>
    </row>
    <row r="53" spans="1:12" ht="72" x14ac:dyDescent="0.25">
      <c r="A53" s="113" t="s">
        <v>23</v>
      </c>
      <c r="B53" s="114"/>
      <c r="C53" s="114"/>
      <c r="D53" s="114"/>
      <c r="E53" s="114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91" t="s">
        <v>29</v>
      </c>
      <c r="B54" s="92"/>
      <c r="C54" s="92"/>
      <c r="D54" s="92"/>
      <c r="E54" s="92"/>
      <c r="F54" s="71">
        <v>560.75</v>
      </c>
      <c r="G54" s="71">
        <v>0</v>
      </c>
      <c r="H54" s="72">
        <v>560.75</v>
      </c>
      <c r="I54" s="71">
        <f>G54+H54</f>
        <v>560.75</v>
      </c>
      <c r="J54" s="73">
        <v>0</v>
      </c>
      <c r="L54" s="1" t="s">
        <v>100</v>
      </c>
    </row>
    <row r="55" spans="1:12" x14ac:dyDescent="0.25">
      <c r="A55" s="91" t="s">
        <v>30</v>
      </c>
      <c r="B55" s="92"/>
      <c r="C55" s="92"/>
      <c r="D55" s="92"/>
      <c r="E55" s="92"/>
      <c r="F55" s="71">
        <v>0</v>
      </c>
      <c r="G55" s="71">
        <v>0</v>
      </c>
      <c r="H55" s="72">
        <v>0</v>
      </c>
      <c r="I55" s="71">
        <f t="shared" ref="I55:I70" si="0">G55+H55</f>
        <v>0</v>
      </c>
      <c r="J55" s="73">
        <v>0</v>
      </c>
      <c r="L55" s="1" t="s">
        <v>100</v>
      </c>
    </row>
    <row r="56" spans="1:12" x14ac:dyDescent="0.25">
      <c r="A56" s="91" t="s">
        <v>31</v>
      </c>
      <c r="B56" s="92"/>
      <c r="C56" s="92"/>
      <c r="D56" s="92"/>
      <c r="E56" s="92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91" t="s">
        <v>32</v>
      </c>
      <c r="B57" s="92"/>
      <c r="C57" s="92"/>
      <c r="D57" s="92"/>
      <c r="E57" s="92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91" t="s">
        <v>33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34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35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ht="15" customHeight="1" x14ac:dyDescent="0.25">
      <c r="A61" s="93" t="s">
        <v>63</v>
      </c>
      <c r="B61" s="94"/>
      <c r="C61" s="94"/>
      <c r="D61" s="94"/>
      <c r="E61" s="95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6"/>
      <c r="B62" s="97"/>
      <c r="C62" s="97"/>
      <c r="D62" s="97"/>
      <c r="E62" s="98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99"/>
      <c r="B63" s="100"/>
      <c r="C63" s="100"/>
      <c r="D63" s="100"/>
      <c r="E63" s="101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1" t="s">
        <v>36</v>
      </c>
      <c r="B64" s="92"/>
      <c r="C64" s="92"/>
      <c r="D64" s="92"/>
      <c r="E64" s="92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  <c r="L64" s="1" t="s">
        <v>100</v>
      </c>
    </row>
    <row r="65" spans="1:12" x14ac:dyDescent="0.25">
      <c r="A65" s="91" t="s">
        <v>37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  <c r="L65" s="1" t="s">
        <v>100</v>
      </c>
    </row>
    <row r="66" spans="1:12" x14ac:dyDescent="0.25">
      <c r="A66" s="91" t="s">
        <v>38</v>
      </c>
      <c r="B66" s="92"/>
      <c r="C66" s="92"/>
      <c r="D66" s="92"/>
      <c r="E66" s="9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  <c r="L66" s="1" t="s">
        <v>100</v>
      </c>
    </row>
    <row r="67" spans="1:12" x14ac:dyDescent="0.25">
      <c r="A67" s="91" t="s">
        <v>39</v>
      </c>
      <c r="B67" s="92"/>
      <c r="C67" s="92"/>
      <c r="D67" s="92"/>
      <c r="E67" s="92"/>
      <c r="F67" s="71">
        <v>0</v>
      </c>
      <c r="G67" s="71">
        <v>0</v>
      </c>
      <c r="H67" s="72">
        <v>0</v>
      </c>
      <c r="I67" s="71">
        <f t="shared" si="0"/>
        <v>0</v>
      </c>
      <c r="J67" s="73">
        <v>0</v>
      </c>
      <c r="L67" s="1" t="s">
        <v>100</v>
      </c>
    </row>
    <row r="68" spans="1:12" x14ac:dyDescent="0.25">
      <c r="A68" s="91" t="s">
        <v>40</v>
      </c>
      <c r="B68" s="92"/>
      <c r="C68" s="92"/>
      <c r="D68" s="92"/>
      <c r="E68" s="92"/>
      <c r="F68" s="71">
        <v>0</v>
      </c>
      <c r="G68" s="71">
        <v>0</v>
      </c>
      <c r="H68" s="72">
        <v>0</v>
      </c>
      <c r="I68" s="71">
        <f t="shared" si="0"/>
        <v>0</v>
      </c>
      <c r="J68" s="73">
        <v>0</v>
      </c>
      <c r="L68" s="1" t="s">
        <v>100</v>
      </c>
    </row>
    <row r="69" spans="1:12" x14ac:dyDescent="0.25">
      <c r="A69" s="91" t="s">
        <v>41</v>
      </c>
      <c r="B69" s="92"/>
      <c r="C69" s="92"/>
      <c r="D69" s="92"/>
      <c r="E69" s="92"/>
      <c r="F69" s="71">
        <v>0</v>
      </c>
      <c r="G69" s="71">
        <v>0</v>
      </c>
      <c r="H69" s="72">
        <v>0</v>
      </c>
      <c r="I69" s="71">
        <f t="shared" si="0"/>
        <v>0</v>
      </c>
      <c r="J69" s="73">
        <v>0</v>
      </c>
      <c r="L69" s="1" t="s">
        <v>100</v>
      </c>
    </row>
    <row r="70" spans="1:12" x14ac:dyDescent="0.25">
      <c r="A70" s="91" t="s">
        <v>42</v>
      </c>
      <c r="B70" s="92"/>
      <c r="C70" s="92"/>
      <c r="D70" s="92"/>
      <c r="E70" s="92"/>
      <c r="F70" s="71">
        <v>12</v>
      </c>
      <c r="G70" s="71">
        <v>0</v>
      </c>
      <c r="H70" s="72">
        <v>12</v>
      </c>
      <c r="I70" s="71">
        <f t="shared" si="0"/>
        <v>12</v>
      </c>
      <c r="J70" s="73">
        <v>0</v>
      </c>
      <c r="L70" s="1" t="s">
        <v>100</v>
      </c>
    </row>
    <row r="71" spans="1:12" x14ac:dyDescent="0.25">
      <c r="A71" s="91" t="s">
        <v>43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v>0</v>
      </c>
      <c r="J71" s="73">
        <v>0</v>
      </c>
      <c r="L71" s="1" t="s">
        <v>100</v>
      </c>
    </row>
    <row r="72" spans="1:12" ht="15.75" thickBot="1" x14ac:dyDescent="0.3">
      <c r="A72" s="102" t="s">
        <v>44</v>
      </c>
      <c r="B72" s="103"/>
      <c r="C72" s="103"/>
      <c r="D72" s="103"/>
      <c r="E72" s="103"/>
      <c r="F72" s="74">
        <f>I72</f>
        <v>572.75</v>
      </c>
      <c r="G72" s="74">
        <f t="shared" ref="G72:J72" si="1">SUM(G54:G71)</f>
        <v>0</v>
      </c>
      <c r="H72" s="75">
        <f t="shared" si="1"/>
        <v>572.75</v>
      </c>
      <c r="I72" s="74">
        <f t="shared" si="1"/>
        <v>572.75</v>
      </c>
      <c r="J72" s="76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33" t="s">
        <v>145</v>
      </c>
      <c r="B75" s="134"/>
      <c r="C75" s="134"/>
      <c r="D75" s="134"/>
      <c r="E75" s="134"/>
      <c r="F75" s="134"/>
      <c r="G75" s="134"/>
      <c r="H75" s="134"/>
      <c r="I75" s="134"/>
      <c r="J75" s="135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91" t="s">
        <v>29</v>
      </c>
      <c r="B77" s="92"/>
      <c r="C77" s="92"/>
      <c r="D77" s="92"/>
      <c r="E77" s="92"/>
      <c r="F77" s="71">
        <v>1674.33</v>
      </c>
      <c r="G77" s="71">
        <v>0</v>
      </c>
      <c r="H77" s="72">
        <v>1674.33</v>
      </c>
      <c r="I77" s="71">
        <f>G77+H77</f>
        <v>1674.33</v>
      </c>
      <c r="J77" s="73">
        <v>0</v>
      </c>
      <c r="L77" s="1" t="s">
        <v>100</v>
      </c>
    </row>
    <row r="78" spans="1:12" x14ac:dyDescent="0.25">
      <c r="A78" s="91" t="s">
        <v>30</v>
      </c>
      <c r="B78" s="92"/>
      <c r="C78" s="92"/>
      <c r="D78" s="92"/>
      <c r="E78" s="92"/>
      <c r="F78" s="71">
        <v>0</v>
      </c>
      <c r="G78" s="71">
        <v>0</v>
      </c>
      <c r="H78" s="72">
        <v>0</v>
      </c>
      <c r="I78" s="71">
        <f t="shared" ref="I78:I93" si="2">G78+H78</f>
        <v>0</v>
      </c>
      <c r="J78" s="73">
        <v>0</v>
      </c>
      <c r="L78" s="1" t="s">
        <v>100</v>
      </c>
    </row>
    <row r="79" spans="1:12" x14ac:dyDescent="0.25">
      <c r="A79" s="91" t="s">
        <v>31</v>
      </c>
      <c r="B79" s="92"/>
      <c r="C79" s="92"/>
      <c r="D79" s="92"/>
      <c r="E79" s="92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91" t="s">
        <v>32</v>
      </c>
      <c r="B80" s="92"/>
      <c r="C80" s="92"/>
      <c r="D80" s="92"/>
      <c r="E80" s="92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91" t="s">
        <v>33</v>
      </c>
      <c r="B81" s="92"/>
      <c r="C81" s="92"/>
      <c r="D81" s="92"/>
      <c r="E81" s="9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1" t="s">
        <v>34</v>
      </c>
      <c r="B82" s="92"/>
      <c r="C82" s="92"/>
      <c r="D82" s="92"/>
      <c r="E82" s="9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1" t="s">
        <v>35</v>
      </c>
      <c r="B83" s="92"/>
      <c r="C83" s="92"/>
      <c r="D83" s="92"/>
      <c r="E83" s="9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3" t="s">
        <v>86</v>
      </c>
      <c r="B84" s="94"/>
      <c r="C84" s="94"/>
      <c r="D84" s="94"/>
      <c r="E84" s="95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6"/>
      <c r="B85" s="97"/>
      <c r="C85" s="97"/>
      <c r="D85" s="97"/>
      <c r="E85" s="98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9"/>
      <c r="B86" s="100"/>
      <c r="C86" s="100"/>
      <c r="D86" s="100"/>
      <c r="E86" s="101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1" t="s">
        <v>36</v>
      </c>
      <c r="B87" s="92"/>
      <c r="C87" s="92"/>
      <c r="D87" s="92"/>
      <c r="E87" s="9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91" t="s">
        <v>37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  <c r="L88" s="1" t="s">
        <v>100</v>
      </c>
    </row>
    <row r="89" spans="1:12" x14ac:dyDescent="0.25">
      <c r="A89" s="91" t="s">
        <v>38</v>
      </c>
      <c r="B89" s="92"/>
      <c r="C89" s="92"/>
      <c r="D89" s="92"/>
      <c r="E89" s="9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  <c r="L89" s="1" t="s">
        <v>100</v>
      </c>
    </row>
    <row r="90" spans="1:12" x14ac:dyDescent="0.25">
      <c r="A90" s="91" t="s">
        <v>39</v>
      </c>
      <c r="B90" s="92"/>
      <c r="C90" s="92"/>
      <c r="D90" s="92"/>
      <c r="E90" s="9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  <c r="L90" s="1" t="s">
        <v>100</v>
      </c>
    </row>
    <row r="91" spans="1:12" x14ac:dyDescent="0.25">
      <c r="A91" s="91" t="s">
        <v>40</v>
      </c>
      <c r="B91" s="92"/>
      <c r="C91" s="92"/>
      <c r="D91" s="92"/>
      <c r="E91" s="92"/>
      <c r="F91" s="71">
        <v>0</v>
      </c>
      <c r="G91" s="71">
        <v>0</v>
      </c>
      <c r="H91" s="72">
        <v>0</v>
      </c>
      <c r="I91" s="71">
        <f t="shared" si="2"/>
        <v>0</v>
      </c>
      <c r="J91" s="73">
        <v>0</v>
      </c>
      <c r="L91" s="1" t="s">
        <v>100</v>
      </c>
    </row>
    <row r="92" spans="1:12" x14ac:dyDescent="0.25">
      <c r="A92" s="91" t="s">
        <v>41</v>
      </c>
      <c r="B92" s="92"/>
      <c r="C92" s="92"/>
      <c r="D92" s="92"/>
      <c r="E92" s="92"/>
      <c r="F92" s="71">
        <v>0</v>
      </c>
      <c r="G92" s="71">
        <v>0</v>
      </c>
      <c r="H92" s="72">
        <v>0</v>
      </c>
      <c r="I92" s="71">
        <f t="shared" si="2"/>
        <v>0</v>
      </c>
      <c r="J92" s="73">
        <v>0</v>
      </c>
      <c r="L92" s="1" t="s">
        <v>100</v>
      </c>
    </row>
    <row r="93" spans="1:12" x14ac:dyDescent="0.25">
      <c r="A93" s="91" t="s">
        <v>42</v>
      </c>
      <c r="B93" s="92"/>
      <c r="C93" s="92"/>
      <c r="D93" s="92"/>
      <c r="E93" s="92"/>
      <c r="F93" s="71">
        <v>0</v>
      </c>
      <c r="G93" s="71">
        <v>0</v>
      </c>
      <c r="H93" s="72">
        <v>0</v>
      </c>
      <c r="I93" s="71">
        <f t="shared" si="2"/>
        <v>0</v>
      </c>
      <c r="J93" s="73">
        <v>0</v>
      </c>
      <c r="L93" s="1" t="s">
        <v>100</v>
      </c>
    </row>
    <row r="94" spans="1:12" x14ac:dyDescent="0.25">
      <c r="A94" s="91" t="s">
        <v>43</v>
      </c>
      <c r="B94" s="92"/>
      <c r="C94" s="92"/>
      <c r="D94" s="92"/>
      <c r="E94" s="92"/>
      <c r="F94" s="71">
        <v>0</v>
      </c>
      <c r="G94" s="71">
        <v>0</v>
      </c>
      <c r="H94" s="72">
        <v>0</v>
      </c>
      <c r="I94" s="71">
        <v>0</v>
      </c>
      <c r="J94" s="73">
        <v>0</v>
      </c>
      <c r="L94" s="1" t="s">
        <v>100</v>
      </c>
    </row>
    <row r="95" spans="1:12" ht="15.75" thickBot="1" x14ac:dyDescent="0.3">
      <c r="A95" s="102" t="s">
        <v>44</v>
      </c>
      <c r="B95" s="103"/>
      <c r="C95" s="103"/>
      <c r="D95" s="103"/>
      <c r="E95" s="103"/>
      <c r="F95" s="74">
        <f>I95</f>
        <v>1674.33</v>
      </c>
      <c r="G95" s="74">
        <f t="shared" ref="G95:J95" si="3">SUM(G77:G94)</f>
        <v>0</v>
      </c>
      <c r="H95" s="75">
        <f t="shared" si="3"/>
        <v>1674.33</v>
      </c>
      <c r="I95" s="74">
        <f t="shared" si="3"/>
        <v>1674.33</v>
      </c>
      <c r="J95" s="76">
        <f t="shared" si="3"/>
        <v>0</v>
      </c>
      <c r="L95" s="1" t="s">
        <v>102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4" t="s">
        <v>45</v>
      </c>
      <c r="B97" s="104"/>
      <c r="C97" s="104"/>
      <c r="D97" s="104"/>
      <c r="E97" s="104"/>
      <c r="F97" s="104"/>
      <c r="G97" s="104"/>
      <c r="H97" s="104"/>
      <c r="I97" s="104"/>
      <c r="J97" s="104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268" t="s">
        <v>135</v>
      </c>
      <c r="B105" s="269"/>
      <c r="C105" s="269"/>
      <c r="D105" s="269"/>
      <c r="E105" s="269"/>
      <c r="F105" s="269"/>
      <c r="G105" s="269"/>
      <c r="H105" s="269"/>
      <c r="I105" s="270"/>
      <c r="J105" s="58">
        <f>I43</f>
        <v>3213.0400000000004</v>
      </c>
      <c r="L105" s="1" t="s">
        <v>102</v>
      </c>
    </row>
    <row r="106" spans="1:12" ht="15.75" customHeight="1" x14ac:dyDescent="0.25">
      <c r="A106" s="241" t="s">
        <v>136</v>
      </c>
      <c r="B106" s="242"/>
      <c r="C106" s="242"/>
      <c r="D106" s="242"/>
      <c r="E106" s="242"/>
      <c r="F106" s="242"/>
      <c r="G106" s="242"/>
      <c r="H106" s="242"/>
      <c r="I106" s="271"/>
      <c r="J106" s="59">
        <f>F72+F95</f>
        <v>2247.08</v>
      </c>
      <c r="L106" s="1" t="s">
        <v>102</v>
      </c>
    </row>
    <row r="107" spans="1:12" ht="15.75" customHeight="1" x14ac:dyDescent="0.25">
      <c r="A107" s="241" t="s">
        <v>67</v>
      </c>
      <c r="B107" s="242"/>
      <c r="C107" s="242"/>
      <c r="D107" s="242"/>
      <c r="E107" s="242"/>
      <c r="F107" s="242"/>
      <c r="G107" s="242"/>
      <c r="H107" s="242"/>
      <c r="I107" s="271"/>
      <c r="J107" s="59">
        <f>H42-H95</f>
        <v>0</v>
      </c>
      <c r="L107" s="1" t="s">
        <v>102</v>
      </c>
    </row>
    <row r="108" spans="1:12" ht="15.75" customHeight="1" x14ac:dyDescent="0.25">
      <c r="A108" s="241" t="s">
        <v>137</v>
      </c>
      <c r="B108" s="242"/>
      <c r="C108" s="242"/>
      <c r="D108" s="242"/>
      <c r="E108" s="242"/>
      <c r="F108" s="242"/>
      <c r="G108" s="242"/>
      <c r="H108" s="242"/>
      <c r="I108" s="271"/>
      <c r="J108" s="59">
        <f>I41-H72-J109</f>
        <v>965.96000000000049</v>
      </c>
      <c r="L108" s="1" t="s">
        <v>102</v>
      </c>
    </row>
    <row r="109" spans="1:12" ht="15.75" customHeight="1" x14ac:dyDescent="0.25">
      <c r="A109" s="241" t="s">
        <v>138</v>
      </c>
      <c r="B109" s="242"/>
      <c r="C109" s="242"/>
      <c r="D109" s="242"/>
      <c r="E109" s="242"/>
      <c r="F109" s="242"/>
      <c r="G109" s="242"/>
      <c r="H109" s="242"/>
      <c r="I109" s="271"/>
      <c r="J109" s="59">
        <v>0</v>
      </c>
      <c r="L109" s="1" t="s">
        <v>100</v>
      </c>
    </row>
    <row r="110" spans="1:12" ht="15.75" customHeight="1" x14ac:dyDescent="0.25">
      <c r="A110" s="241" t="s">
        <v>139</v>
      </c>
      <c r="B110" s="242"/>
      <c r="C110" s="242"/>
      <c r="D110" s="242"/>
      <c r="E110" s="242"/>
      <c r="F110" s="242"/>
      <c r="G110" s="242"/>
      <c r="H110" s="242"/>
      <c r="I110" s="271"/>
      <c r="J110" s="59">
        <f>H42-I95</f>
        <v>0</v>
      </c>
      <c r="L110" s="1" t="s">
        <v>102</v>
      </c>
    </row>
    <row r="111" spans="1:12" ht="15.75" customHeight="1" x14ac:dyDescent="0.25">
      <c r="A111" s="266" t="s">
        <v>140</v>
      </c>
      <c r="B111" s="267"/>
      <c r="C111" s="267"/>
      <c r="D111" s="267"/>
      <c r="E111" s="267"/>
      <c r="F111" s="267"/>
      <c r="G111" s="267"/>
      <c r="H111" s="267"/>
      <c r="I111" s="271"/>
      <c r="J111" s="60">
        <f>I41-H72</f>
        <v>965.96000000000049</v>
      </c>
      <c r="L111" s="1" t="s">
        <v>102</v>
      </c>
    </row>
    <row r="112" spans="1:12" ht="15.75" customHeight="1" thickBot="1" x14ac:dyDescent="0.3">
      <c r="A112" s="266" t="s">
        <v>141</v>
      </c>
      <c r="B112" s="267"/>
      <c r="C112" s="267"/>
      <c r="D112" s="267"/>
      <c r="E112" s="267"/>
      <c r="F112" s="267"/>
      <c r="G112" s="267"/>
      <c r="H112" s="267"/>
      <c r="I112" s="272"/>
      <c r="J112" s="61">
        <f>J110+J109</f>
        <v>0</v>
      </c>
      <c r="L112" s="1" t="s">
        <v>102</v>
      </c>
    </row>
    <row r="113" spans="1:12" ht="66" customHeight="1" x14ac:dyDescent="0.25">
      <c r="A113" s="273" t="s">
        <v>53</v>
      </c>
      <c r="B113" s="273"/>
      <c r="C113" s="273"/>
      <c r="D113" s="273"/>
      <c r="E113" s="273"/>
      <c r="F113" s="273"/>
      <c r="G113" s="273"/>
      <c r="H113" s="273"/>
      <c r="I113" s="273"/>
      <c r="J113" s="273"/>
    </row>
    <row r="114" spans="1:12" ht="15.75" x14ac:dyDescent="0.25">
      <c r="A114" s="256" t="s">
        <v>146</v>
      </c>
      <c r="B114" s="256"/>
      <c r="C114" s="256"/>
      <c r="D114" s="256"/>
      <c r="E114" s="256"/>
      <c r="F114" s="256"/>
      <c r="G114" s="256"/>
      <c r="H114" s="256"/>
      <c r="I114" s="256"/>
      <c r="J114" s="256"/>
      <c r="L114" s="1" t="s">
        <v>100</v>
      </c>
    </row>
    <row r="115" spans="1:12" x14ac:dyDescent="0.25">
      <c r="A115" s="62" t="s">
        <v>62</v>
      </c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ANTÔNIO ROBERTO ARGERI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84:E86"/>
    <mergeCell ref="A87:E87"/>
    <mergeCell ref="A97:J97"/>
    <mergeCell ref="A105:H105"/>
    <mergeCell ref="I105:I112"/>
    <mergeCell ref="A113:J113"/>
    <mergeCell ref="A118:J118"/>
    <mergeCell ref="A119:J119"/>
    <mergeCell ref="A94:E94"/>
    <mergeCell ref="A95:E95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120:J120"/>
    <mergeCell ref="A110:H110"/>
    <mergeCell ref="A111:H111"/>
    <mergeCell ref="A112:H112"/>
    <mergeCell ref="A114:J114"/>
    <mergeCell ref="A101:J101"/>
    <mergeCell ref="A102:J102"/>
    <mergeCell ref="A103:J103"/>
    <mergeCell ref="A104:J104"/>
    <mergeCell ref="A106:H106"/>
    <mergeCell ref="A107:H107"/>
    <mergeCell ref="A108:H108"/>
    <mergeCell ref="A109:H109"/>
    <mergeCell ref="A83:E83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7"/>
  <sheetViews>
    <sheetView workbookViewId="0">
      <selection activeCell="A9" sqref="A9:J15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277"/>
      <c r="M7" s="277"/>
      <c r="N7" s="277"/>
      <c r="O7" s="277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143</v>
      </c>
      <c r="F13" s="187"/>
      <c r="G13" s="187"/>
      <c r="H13" s="187"/>
      <c r="I13" s="187"/>
      <c r="J13" s="188"/>
    </row>
    <row r="14" spans="1:15" s="8" customFormat="1" x14ac:dyDescent="0.25">
      <c r="A14" s="183" t="s">
        <v>4</v>
      </c>
      <c r="B14" s="184"/>
      <c r="C14" s="184"/>
      <c r="D14" s="184"/>
      <c r="E14" s="187" t="s">
        <v>147</v>
      </c>
      <c r="F14" s="187"/>
      <c r="G14" s="187"/>
      <c r="H14" s="187"/>
      <c r="I14" s="187"/>
      <c r="J14" s="188"/>
    </row>
    <row r="15" spans="1:15" s="8" customFormat="1" ht="71.2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104</v>
      </c>
      <c r="F16" s="187"/>
      <c r="G16" s="187"/>
      <c r="H16" s="187"/>
      <c r="I16" s="187"/>
      <c r="J16" s="188"/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169">
        <v>45448</v>
      </c>
      <c r="B26" s="170"/>
      <c r="C26" s="169">
        <v>972.96</v>
      </c>
      <c r="D26" s="170"/>
      <c r="E26" s="173">
        <v>45456</v>
      </c>
      <c r="F26" s="170"/>
      <c r="G26" s="274">
        <v>553345000015554</v>
      </c>
      <c r="H26" s="170"/>
      <c r="I26" s="144">
        <v>972.96</v>
      </c>
      <c r="J26" s="145"/>
      <c r="M26" s="54"/>
      <c r="N26" s="54"/>
      <c r="O26" s="54"/>
      <c r="P26" s="54"/>
    </row>
    <row r="27" spans="1:16" x14ac:dyDescent="0.25">
      <c r="A27" s="162"/>
      <c r="B27" s="163"/>
      <c r="C27" s="143"/>
      <c r="D27" s="140"/>
      <c r="E27" s="164"/>
      <c r="F27" s="163"/>
      <c r="G27" s="143"/>
      <c r="H27" s="140"/>
      <c r="I27" s="144">
        <v>0</v>
      </c>
      <c r="J27" s="145"/>
      <c r="M27" s="54"/>
      <c r="N27" s="54"/>
      <c r="O27" s="54"/>
      <c r="P27" s="54"/>
    </row>
    <row r="28" spans="1:16" x14ac:dyDescent="0.25">
      <c r="A28" s="162"/>
      <c r="B28" s="163"/>
      <c r="C28" s="143"/>
      <c r="D28" s="140"/>
      <c r="E28" s="164"/>
      <c r="F28" s="163"/>
      <c r="G28" s="143"/>
      <c r="H28" s="140"/>
      <c r="I28" s="144">
        <v>0</v>
      </c>
      <c r="J28" s="145"/>
    </row>
    <row r="29" spans="1:16" x14ac:dyDescent="0.25">
      <c r="A29" s="162"/>
      <c r="B29" s="163"/>
      <c r="C29" s="143"/>
      <c r="D29" s="140"/>
      <c r="E29" s="164"/>
      <c r="F29" s="163"/>
      <c r="G29" s="143"/>
      <c r="H29" s="140"/>
      <c r="I29" s="144">
        <v>0</v>
      </c>
      <c r="J29" s="145"/>
    </row>
    <row r="30" spans="1:16" x14ac:dyDescent="0.25">
      <c r="A30" s="162"/>
      <c r="B30" s="163"/>
      <c r="C30" s="143"/>
      <c r="D30" s="140"/>
      <c r="E30" s="164"/>
      <c r="F30" s="163"/>
      <c r="G30" s="143"/>
      <c r="H30" s="140"/>
      <c r="I30" s="144">
        <v>0</v>
      </c>
      <c r="J30" s="145"/>
    </row>
    <row r="31" spans="1:16" x14ac:dyDescent="0.25">
      <c r="A31" s="139"/>
      <c r="B31" s="140"/>
      <c r="C31" s="141"/>
      <c r="D31" s="142"/>
      <c r="E31" s="143"/>
      <c r="F31" s="140"/>
      <c r="G31" s="143"/>
      <c r="H31" s="140"/>
      <c r="I31" s="144">
        <v>0</v>
      </c>
      <c r="J31" s="145"/>
    </row>
    <row r="32" spans="1:16" x14ac:dyDescent="0.25">
      <c r="A32" s="139"/>
      <c r="B32" s="140"/>
      <c r="C32" s="141"/>
      <c r="D32" s="142"/>
      <c r="E32" s="143"/>
      <c r="F32" s="140"/>
      <c r="G32" s="143"/>
      <c r="H32" s="140"/>
      <c r="I32" s="144">
        <v>0</v>
      </c>
      <c r="J32" s="145"/>
    </row>
    <row r="33" spans="1:10" x14ac:dyDescent="0.25">
      <c r="A33" s="139"/>
      <c r="B33" s="140"/>
      <c r="C33" s="141"/>
      <c r="D33" s="142"/>
      <c r="E33" s="143"/>
      <c r="F33" s="140"/>
      <c r="G33" s="143"/>
      <c r="H33" s="140"/>
      <c r="I33" s="144">
        <v>0</v>
      </c>
      <c r="J33" s="145"/>
    </row>
    <row r="34" spans="1:10" x14ac:dyDescent="0.25">
      <c r="A34" s="139"/>
      <c r="B34" s="140"/>
      <c r="C34" s="141"/>
      <c r="D34" s="142"/>
      <c r="E34" s="143"/>
      <c r="F34" s="140"/>
      <c r="G34" s="143"/>
      <c r="H34" s="140"/>
      <c r="I34" s="144">
        <v>0</v>
      </c>
      <c r="J34" s="145"/>
    </row>
    <row r="35" spans="1:10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0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f>'MAIO 24'!J110</f>
        <v>0</v>
      </c>
      <c r="I36" s="64">
        <f>'MAIO 24'!J111</f>
        <v>965.96000000000049</v>
      </c>
      <c r="J36" s="239"/>
    </row>
    <row r="37" spans="1:10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972.96</v>
      </c>
      <c r="J37" s="239"/>
    </row>
    <row r="38" spans="1:10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239"/>
    </row>
    <row r="39" spans="1:10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239"/>
    </row>
    <row r="40" spans="1:10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0</v>
      </c>
      <c r="I40" s="66">
        <v>0</v>
      </c>
      <c r="J40" s="239"/>
    </row>
    <row r="41" spans="1:10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1938.9200000000005</v>
      </c>
      <c r="J41" s="239"/>
    </row>
    <row r="42" spans="1:10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f>H36+H38+H40</f>
        <v>0</v>
      </c>
      <c r="I42" s="65"/>
      <c r="J42" s="239"/>
    </row>
    <row r="43" spans="1:10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1938.9200000000005</v>
      </c>
      <c r="J43" s="240"/>
    </row>
    <row r="45" spans="1:10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0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</row>
    <row r="47" spans="1:10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</row>
    <row r="48" spans="1:10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</row>
    <row r="49" spans="1:12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</row>
    <row r="50" spans="1:12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</row>
    <row r="51" spans="1:12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</row>
    <row r="52" spans="1:12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</row>
    <row r="53" spans="1:12" x14ac:dyDescent="0.25">
      <c r="A53" s="124" t="s">
        <v>20</v>
      </c>
      <c r="B53" s="124"/>
      <c r="C53" s="124"/>
      <c r="D53" s="124"/>
      <c r="E53" s="124"/>
      <c r="F53" s="124"/>
      <c r="G53" s="124"/>
      <c r="H53" s="124"/>
      <c r="I53" s="124"/>
      <c r="J53" s="124"/>
    </row>
    <row r="54" spans="1:12" x14ac:dyDescent="0.25">
      <c r="A54" s="124" t="s">
        <v>21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2" ht="15.75" thickBot="1" x14ac:dyDescent="0.3"/>
    <row r="56" spans="1:12" ht="63" customHeight="1" thickBot="1" x14ac:dyDescent="0.3">
      <c r="A56" s="129" t="s">
        <v>148</v>
      </c>
      <c r="B56" s="130"/>
      <c r="C56" s="130"/>
      <c r="D56" s="130"/>
      <c r="E56" s="130"/>
      <c r="F56" s="130"/>
      <c r="G56" s="130"/>
      <c r="H56" s="130"/>
      <c r="I56" s="130"/>
      <c r="J56" s="131"/>
      <c r="L56" s="8"/>
    </row>
    <row r="57" spans="1:12" ht="15.75" thickBot="1" x14ac:dyDescent="0.3">
      <c r="A57" s="132"/>
      <c r="B57" s="132"/>
      <c r="C57" s="132"/>
      <c r="D57" s="132"/>
      <c r="E57" s="132"/>
      <c r="F57" s="132"/>
      <c r="G57" s="132"/>
      <c r="H57" s="132"/>
      <c r="I57" s="132"/>
      <c r="J57" s="132"/>
    </row>
    <row r="58" spans="1:12" x14ac:dyDescent="0.25">
      <c r="A58" s="107" t="s">
        <v>22</v>
      </c>
      <c r="B58" s="108"/>
      <c r="C58" s="108"/>
      <c r="D58" s="108"/>
      <c r="E58" s="108"/>
      <c r="F58" s="108"/>
      <c r="G58" s="108"/>
      <c r="H58" s="108"/>
      <c r="I58" s="108"/>
      <c r="J58" s="109"/>
    </row>
    <row r="59" spans="1:12" x14ac:dyDescent="0.25">
      <c r="A59" s="133" t="s">
        <v>142</v>
      </c>
      <c r="B59" s="134"/>
      <c r="C59" s="134"/>
      <c r="D59" s="134"/>
      <c r="E59" s="134"/>
      <c r="F59" s="134"/>
      <c r="G59" s="134"/>
      <c r="H59" s="134"/>
      <c r="I59" s="134"/>
      <c r="J59" s="135"/>
    </row>
    <row r="60" spans="1:12" ht="72" x14ac:dyDescent="0.25">
      <c r="A60" s="113" t="s">
        <v>23</v>
      </c>
      <c r="B60" s="114"/>
      <c r="C60" s="114"/>
      <c r="D60" s="114"/>
      <c r="E60" s="114"/>
      <c r="F60" s="2" t="s">
        <v>24</v>
      </c>
      <c r="G60" s="2" t="s">
        <v>25</v>
      </c>
      <c r="H60" s="22" t="s">
        <v>26</v>
      </c>
      <c r="I60" s="2" t="s">
        <v>27</v>
      </c>
      <c r="J60" s="3" t="s">
        <v>28</v>
      </c>
    </row>
    <row r="61" spans="1:12" x14ac:dyDescent="0.25">
      <c r="A61" s="91" t="s">
        <v>29</v>
      </c>
      <c r="B61" s="92"/>
      <c r="C61" s="92"/>
      <c r="D61" s="92"/>
      <c r="E61" s="92"/>
      <c r="F61" s="71">
        <v>965.96</v>
      </c>
      <c r="G61" s="71">
        <v>0</v>
      </c>
      <c r="H61" s="72">
        <v>965.96</v>
      </c>
      <c r="I61" s="71">
        <f>G61+H61</f>
        <v>965.96</v>
      </c>
      <c r="J61" s="73">
        <v>0</v>
      </c>
    </row>
    <row r="62" spans="1:12" x14ac:dyDescent="0.25">
      <c r="A62" s="91" t="s">
        <v>30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ref="I62:I77" si="0">G62+H62</f>
        <v>0</v>
      </c>
      <c r="J62" s="73">
        <v>0</v>
      </c>
    </row>
    <row r="63" spans="1:12" x14ac:dyDescent="0.25">
      <c r="A63" s="91" t="s">
        <v>31</v>
      </c>
      <c r="B63" s="92"/>
      <c r="C63" s="92"/>
      <c r="D63" s="92"/>
      <c r="E63" s="92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</row>
    <row r="64" spans="1:12" x14ac:dyDescent="0.25">
      <c r="A64" s="91" t="s">
        <v>32</v>
      </c>
      <c r="B64" s="92"/>
      <c r="C64" s="92"/>
      <c r="D64" s="92"/>
      <c r="E64" s="92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</row>
    <row r="65" spans="1:10" x14ac:dyDescent="0.25">
      <c r="A65" s="91" t="s">
        <v>33</v>
      </c>
      <c r="B65" s="92"/>
      <c r="C65" s="92"/>
      <c r="D65" s="92"/>
      <c r="E65" s="92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</row>
    <row r="66" spans="1:10" x14ac:dyDescent="0.25">
      <c r="A66" s="91" t="s">
        <v>34</v>
      </c>
      <c r="B66" s="92"/>
      <c r="C66" s="92"/>
      <c r="D66" s="92"/>
      <c r="E66" s="9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</row>
    <row r="67" spans="1:10" x14ac:dyDescent="0.25">
      <c r="A67" s="91" t="s">
        <v>35</v>
      </c>
      <c r="B67" s="92"/>
      <c r="C67" s="92"/>
      <c r="D67" s="92"/>
      <c r="E67" s="92"/>
      <c r="F67" s="71">
        <v>0</v>
      </c>
      <c r="G67" s="71">
        <v>0</v>
      </c>
      <c r="H67" s="72">
        <v>0</v>
      </c>
      <c r="I67" s="71">
        <f t="shared" si="0"/>
        <v>0</v>
      </c>
      <c r="J67" s="73">
        <v>0</v>
      </c>
    </row>
    <row r="68" spans="1:10" ht="15" customHeight="1" x14ac:dyDescent="0.25">
      <c r="A68" s="93" t="s">
        <v>63</v>
      </c>
      <c r="B68" s="94"/>
      <c r="C68" s="94"/>
      <c r="D68" s="94"/>
      <c r="E68" s="95"/>
      <c r="F68" s="71">
        <v>0</v>
      </c>
      <c r="G68" s="71">
        <v>0</v>
      </c>
      <c r="H68" s="72">
        <v>0</v>
      </c>
      <c r="I68" s="71">
        <f t="shared" si="0"/>
        <v>0</v>
      </c>
      <c r="J68" s="73">
        <v>0</v>
      </c>
    </row>
    <row r="69" spans="1:10" x14ac:dyDescent="0.25">
      <c r="A69" s="96"/>
      <c r="B69" s="97"/>
      <c r="C69" s="97"/>
      <c r="D69" s="97"/>
      <c r="E69" s="98"/>
      <c r="F69" s="71">
        <v>0</v>
      </c>
      <c r="G69" s="71">
        <v>0</v>
      </c>
      <c r="H69" s="72">
        <v>0</v>
      </c>
      <c r="I69" s="71">
        <f t="shared" si="0"/>
        <v>0</v>
      </c>
      <c r="J69" s="73">
        <v>0</v>
      </c>
    </row>
    <row r="70" spans="1:10" x14ac:dyDescent="0.25">
      <c r="A70" s="99"/>
      <c r="B70" s="100"/>
      <c r="C70" s="100"/>
      <c r="D70" s="100"/>
      <c r="E70" s="101"/>
      <c r="F70" s="71">
        <v>0</v>
      </c>
      <c r="G70" s="71">
        <v>0</v>
      </c>
      <c r="H70" s="72">
        <v>0</v>
      </c>
      <c r="I70" s="71">
        <f t="shared" si="0"/>
        <v>0</v>
      </c>
      <c r="J70" s="73">
        <v>0</v>
      </c>
    </row>
    <row r="71" spans="1:10" x14ac:dyDescent="0.25">
      <c r="A71" s="91" t="s">
        <v>36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f t="shared" si="0"/>
        <v>0</v>
      </c>
      <c r="J71" s="73">
        <v>0</v>
      </c>
    </row>
    <row r="72" spans="1:10" x14ac:dyDescent="0.25">
      <c r="A72" s="91" t="s">
        <v>37</v>
      </c>
      <c r="B72" s="92"/>
      <c r="C72" s="92"/>
      <c r="D72" s="92"/>
      <c r="E72" s="92"/>
      <c r="F72" s="71">
        <v>0</v>
      </c>
      <c r="G72" s="71">
        <v>0</v>
      </c>
      <c r="H72" s="72">
        <v>0</v>
      </c>
      <c r="I72" s="71">
        <f t="shared" si="0"/>
        <v>0</v>
      </c>
      <c r="J72" s="73">
        <v>0</v>
      </c>
    </row>
    <row r="73" spans="1:10" x14ac:dyDescent="0.25">
      <c r="A73" s="91" t="s">
        <v>38</v>
      </c>
      <c r="B73" s="92"/>
      <c r="C73" s="92"/>
      <c r="D73" s="92"/>
      <c r="E73" s="92"/>
      <c r="F73" s="71">
        <v>0</v>
      </c>
      <c r="G73" s="71">
        <v>0</v>
      </c>
      <c r="H73" s="72">
        <v>0</v>
      </c>
      <c r="I73" s="71">
        <f t="shared" si="0"/>
        <v>0</v>
      </c>
      <c r="J73" s="73">
        <v>0</v>
      </c>
    </row>
    <row r="74" spans="1:10" x14ac:dyDescent="0.25">
      <c r="A74" s="91" t="s">
        <v>39</v>
      </c>
      <c r="B74" s="92"/>
      <c r="C74" s="92"/>
      <c r="D74" s="92"/>
      <c r="E74" s="92"/>
      <c r="F74" s="71">
        <v>0</v>
      </c>
      <c r="G74" s="71">
        <v>0</v>
      </c>
      <c r="H74" s="72">
        <v>0</v>
      </c>
      <c r="I74" s="71">
        <f t="shared" si="0"/>
        <v>0</v>
      </c>
      <c r="J74" s="73">
        <v>0</v>
      </c>
    </row>
    <row r="75" spans="1:10" x14ac:dyDescent="0.25">
      <c r="A75" s="91" t="s">
        <v>40</v>
      </c>
      <c r="B75" s="92"/>
      <c r="C75" s="92"/>
      <c r="D75" s="92"/>
      <c r="E75" s="92"/>
      <c r="F75" s="71">
        <v>0</v>
      </c>
      <c r="G75" s="71">
        <v>0</v>
      </c>
      <c r="H75" s="72">
        <v>0</v>
      </c>
      <c r="I75" s="71">
        <f t="shared" si="0"/>
        <v>0</v>
      </c>
      <c r="J75" s="73">
        <v>0</v>
      </c>
    </row>
    <row r="76" spans="1:10" x14ac:dyDescent="0.25">
      <c r="A76" s="91" t="s">
        <v>41</v>
      </c>
      <c r="B76" s="92"/>
      <c r="C76" s="92"/>
      <c r="D76" s="92"/>
      <c r="E76" s="92"/>
      <c r="F76" s="71">
        <v>0</v>
      </c>
      <c r="G76" s="71">
        <v>0</v>
      </c>
      <c r="H76" s="72">
        <v>0</v>
      </c>
      <c r="I76" s="71">
        <f t="shared" si="0"/>
        <v>0</v>
      </c>
      <c r="J76" s="73">
        <v>0</v>
      </c>
    </row>
    <row r="77" spans="1:10" x14ac:dyDescent="0.25">
      <c r="A77" s="91" t="s">
        <v>42</v>
      </c>
      <c r="B77" s="92"/>
      <c r="C77" s="92"/>
      <c r="D77" s="92"/>
      <c r="E77" s="92"/>
      <c r="F77" s="71">
        <v>17</v>
      </c>
      <c r="G77" s="71">
        <v>0</v>
      </c>
      <c r="H77" s="72">
        <v>17</v>
      </c>
      <c r="I77" s="71">
        <f t="shared" si="0"/>
        <v>17</v>
      </c>
      <c r="J77" s="73">
        <v>0</v>
      </c>
    </row>
    <row r="78" spans="1:10" x14ac:dyDescent="0.25">
      <c r="A78" s="91" t="s">
        <v>43</v>
      </c>
      <c r="B78" s="92"/>
      <c r="C78" s="92"/>
      <c r="D78" s="92"/>
      <c r="E78" s="92"/>
      <c r="F78" s="71">
        <v>0</v>
      </c>
      <c r="G78" s="71">
        <v>0</v>
      </c>
      <c r="H78" s="72">
        <v>0</v>
      </c>
      <c r="I78" s="71">
        <v>0</v>
      </c>
      <c r="J78" s="73">
        <v>0</v>
      </c>
    </row>
    <row r="79" spans="1:10" ht="15.75" thickBot="1" x14ac:dyDescent="0.3">
      <c r="A79" s="102" t="s">
        <v>44</v>
      </c>
      <c r="B79" s="103"/>
      <c r="C79" s="103"/>
      <c r="D79" s="103"/>
      <c r="E79" s="103"/>
      <c r="F79" s="74">
        <f>I79</f>
        <v>982.96</v>
      </c>
      <c r="G79" s="74">
        <f t="shared" ref="G79:J79" si="1">SUM(G61:G78)</f>
        <v>0</v>
      </c>
      <c r="H79" s="75">
        <f t="shared" si="1"/>
        <v>982.96</v>
      </c>
      <c r="I79" s="74">
        <f t="shared" si="1"/>
        <v>982.96</v>
      </c>
      <c r="J79" s="76">
        <f t="shared" si="1"/>
        <v>0</v>
      </c>
    </row>
    <row r="80" spans="1:10" ht="15.75" thickBot="1" x14ac:dyDescent="0.3">
      <c r="A80" s="16"/>
      <c r="B80" s="16"/>
      <c r="C80" s="16"/>
      <c r="D80" s="16"/>
      <c r="E80" s="16"/>
      <c r="F80" s="17"/>
      <c r="G80" s="17"/>
      <c r="H80" s="17"/>
      <c r="I80" s="17"/>
      <c r="J80" s="17"/>
    </row>
    <row r="81" spans="1:10" x14ac:dyDescent="0.25">
      <c r="A81" s="107" t="s">
        <v>22</v>
      </c>
      <c r="B81" s="108"/>
      <c r="C81" s="108"/>
      <c r="D81" s="108"/>
      <c r="E81" s="108"/>
      <c r="F81" s="108"/>
      <c r="G81" s="108"/>
      <c r="H81" s="108"/>
      <c r="I81" s="108"/>
      <c r="J81" s="109"/>
    </row>
    <row r="82" spans="1:10" x14ac:dyDescent="0.25">
      <c r="A82" s="133" t="s">
        <v>145</v>
      </c>
      <c r="B82" s="134"/>
      <c r="C82" s="134"/>
      <c r="D82" s="134"/>
      <c r="E82" s="134"/>
      <c r="F82" s="134"/>
      <c r="G82" s="134"/>
      <c r="H82" s="134"/>
      <c r="I82" s="134"/>
      <c r="J82" s="135"/>
    </row>
    <row r="83" spans="1:10" ht="72" x14ac:dyDescent="0.25">
      <c r="A83" s="113" t="s">
        <v>23</v>
      </c>
      <c r="B83" s="114"/>
      <c r="C83" s="114"/>
      <c r="D83" s="114"/>
      <c r="E83" s="114"/>
      <c r="F83" s="2" t="s">
        <v>24</v>
      </c>
      <c r="G83" s="2" t="s">
        <v>25</v>
      </c>
      <c r="H83" s="2" t="s">
        <v>26</v>
      </c>
      <c r="I83" s="2" t="s">
        <v>27</v>
      </c>
      <c r="J83" s="3" t="s">
        <v>28</v>
      </c>
    </row>
    <row r="84" spans="1:10" x14ac:dyDescent="0.25">
      <c r="A84" s="91" t="s">
        <v>29</v>
      </c>
      <c r="B84" s="92"/>
      <c r="C84" s="92"/>
      <c r="D84" s="92"/>
      <c r="E84" s="92"/>
      <c r="F84" s="71">
        <v>0</v>
      </c>
      <c r="G84" s="71">
        <v>0</v>
      </c>
      <c r="H84" s="72">
        <v>0</v>
      </c>
      <c r="I84" s="71">
        <f>G84+H84</f>
        <v>0</v>
      </c>
      <c r="J84" s="73">
        <v>0</v>
      </c>
    </row>
    <row r="85" spans="1:10" x14ac:dyDescent="0.25">
      <c r="A85" s="91" t="s">
        <v>30</v>
      </c>
      <c r="B85" s="92"/>
      <c r="C85" s="92"/>
      <c r="D85" s="92"/>
      <c r="E85" s="92"/>
      <c r="F85" s="71">
        <v>0</v>
      </c>
      <c r="G85" s="71">
        <v>0</v>
      </c>
      <c r="H85" s="72">
        <v>0</v>
      </c>
      <c r="I85" s="71">
        <f t="shared" ref="I85:I100" si="2">G85+H85</f>
        <v>0</v>
      </c>
      <c r="J85" s="73">
        <v>0</v>
      </c>
    </row>
    <row r="86" spans="1:10" x14ac:dyDescent="0.25">
      <c r="A86" s="91" t="s">
        <v>31</v>
      </c>
      <c r="B86" s="92"/>
      <c r="C86" s="92"/>
      <c r="D86" s="92"/>
      <c r="E86" s="92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</row>
    <row r="87" spans="1:10" x14ac:dyDescent="0.25">
      <c r="A87" s="91" t="s">
        <v>32</v>
      </c>
      <c r="B87" s="92"/>
      <c r="C87" s="92"/>
      <c r="D87" s="92"/>
      <c r="E87" s="9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</row>
    <row r="88" spans="1:10" x14ac:dyDescent="0.25">
      <c r="A88" s="91" t="s">
        <v>33</v>
      </c>
      <c r="B88" s="92"/>
      <c r="C88" s="92"/>
      <c r="D88" s="92"/>
      <c r="E88" s="92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</row>
    <row r="89" spans="1:10" x14ac:dyDescent="0.25">
      <c r="A89" s="91" t="s">
        <v>34</v>
      </c>
      <c r="B89" s="92"/>
      <c r="C89" s="92"/>
      <c r="D89" s="92"/>
      <c r="E89" s="9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</row>
    <row r="90" spans="1:10" x14ac:dyDescent="0.25">
      <c r="A90" s="91" t="s">
        <v>35</v>
      </c>
      <c r="B90" s="92"/>
      <c r="C90" s="92"/>
      <c r="D90" s="92"/>
      <c r="E90" s="9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</row>
    <row r="91" spans="1:10" x14ac:dyDescent="0.25">
      <c r="A91" s="93" t="s">
        <v>86</v>
      </c>
      <c r="B91" s="94"/>
      <c r="C91" s="94"/>
      <c r="D91" s="94"/>
      <c r="E91" s="95"/>
      <c r="F91" s="71">
        <v>0</v>
      </c>
      <c r="G91" s="71">
        <v>0</v>
      </c>
      <c r="H91" s="72">
        <v>0</v>
      </c>
      <c r="I91" s="71">
        <f t="shared" si="2"/>
        <v>0</v>
      </c>
      <c r="J91" s="73">
        <v>0</v>
      </c>
    </row>
    <row r="92" spans="1:10" x14ac:dyDescent="0.25">
      <c r="A92" s="96"/>
      <c r="B92" s="97"/>
      <c r="C92" s="97"/>
      <c r="D92" s="97"/>
      <c r="E92" s="98"/>
      <c r="F92" s="71">
        <v>0</v>
      </c>
      <c r="G92" s="71">
        <v>0</v>
      </c>
      <c r="H92" s="72">
        <v>0</v>
      </c>
      <c r="I92" s="71">
        <f t="shared" si="2"/>
        <v>0</v>
      </c>
      <c r="J92" s="73">
        <v>0</v>
      </c>
    </row>
    <row r="93" spans="1:10" x14ac:dyDescent="0.25">
      <c r="A93" s="99"/>
      <c r="B93" s="100"/>
      <c r="C93" s="100"/>
      <c r="D93" s="100"/>
      <c r="E93" s="101"/>
      <c r="F93" s="71">
        <v>0</v>
      </c>
      <c r="G93" s="71">
        <v>0</v>
      </c>
      <c r="H93" s="72">
        <v>0</v>
      </c>
      <c r="I93" s="71">
        <f t="shared" si="2"/>
        <v>0</v>
      </c>
      <c r="J93" s="73">
        <v>0</v>
      </c>
    </row>
    <row r="94" spans="1:10" x14ac:dyDescent="0.25">
      <c r="A94" s="91" t="s">
        <v>36</v>
      </c>
      <c r="B94" s="92"/>
      <c r="C94" s="92"/>
      <c r="D94" s="92"/>
      <c r="E94" s="92"/>
      <c r="F94" s="71">
        <v>0</v>
      </c>
      <c r="G94" s="71">
        <v>0</v>
      </c>
      <c r="H94" s="72">
        <v>0</v>
      </c>
      <c r="I94" s="71">
        <f t="shared" si="2"/>
        <v>0</v>
      </c>
      <c r="J94" s="73">
        <v>0</v>
      </c>
    </row>
    <row r="95" spans="1:10" x14ac:dyDescent="0.25">
      <c r="A95" s="91" t="s">
        <v>37</v>
      </c>
      <c r="B95" s="92"/>
      <c r="C95" s="92"/>
      <c r="D95" s="92"/>
      <c r="E95" s="92"/>
      <c r="F95" s="71">
        <v>0</v>
      </c>
      <c r="G95" s="71">
        <v>0</v>
      </c>
      <c r="H95" s="72">
        <v>0</v>
      </c>
      <c r="I95" s="71">
        <f t="shared" si="2"/>
        <v>0</v>
      </c>
      <c r="J95" s="73">
        <v>0</v>
      </c>
    </row>
    <row r="96" spans="1:10" x14ac:dyDescent="0.25">
      <c r="A96" s="91" t="s">
        <v>38</v>
      </c>
      <c r="B96" s="92"/>
      <c r="C96" s="92"/>
      <c r="D96" s="92"/>
      <c r="E96" s="92"/>
      <c r="F96" s="71">
        <v>0</v>
      </c>
      <c r="G96" s="71">
        <v>0</v>
      </c>
      <c r="H96" s="72">
        <v>0</v>
      </c>
      <c r="I96" s="71">
        <f t="shared" si="2"/>
        <v>0</v>
      </c>
      <c r="J96" s="73">
        <v>0</v>
      </c>
    </row>
    <row r="97" spans="1:10" x14ac:dyDescent="0.25">
      <c r="A97" s="91" t="s">
        <v>39</v>
      </c>
      <c r="B97" s="92"/>
      <c r="C97" s="92"/>
      <c r="D97" s="92"/>
      <c r="E97" s="92"/>
      <c r="F97" s="71">
        <v>0</v>
      </c>
      <c r="G97" s="71">
        <v>0</v>
      </c>
      <c r="H97" s="72">
        <v>0</v>
      </c>
      <c r="I97" s="71">
        <f t="shared" si="2"/>
        <v>0</v>
      </c>
      <c r="J97" s="73">
        <v>0</v>
      </c>
    </row>
    <row r="98" spans="1:10" x14ac:dyDescent="0.25">
      <c r="A98" s="91" t="s">
        <v>40</v>
      </c>
      <c r="B98" s="92"/>
      <c r="C98" s="92"/>
      <c r="D98" s="92"/>
      <c r="E98" s="92"/>
      <c r="F98" s="71">
        <v>0</v>
      </c>
      <c r="G98" s="71">
        <v>0</v>
      </c>
      <c r="H98" s="72">
        <v>0</v>
      </c>
      <c r="I98" s="71">
        <f t="shared" si="2"/>
        <v>0</v>
      </c>
      <c r="J98" s="73">
        <v>0</v>
      </c>
    </row>
    <row r="99" spans="1:10" x14ac:dyDescent="0.25">
      <c r="A99" s="91" t="s">
        <v>41</v>
      </c>
      <c r="B99" s="92"/>
      <c r="C99" s="92"/>
      <c r="D99" s="92"/>
      <c r="E99" s="92"/>
      <c r="F99" s="71">
        <v>0</v>
      </c>
      <c r="G99" s="71">
        <v>0</v>
      </c>
      <c r="H99" s="72">
        <v>0</v>
      </c>
      <c r="I99" s="71">
        <f t="shared" si="2"/>
        <v>0</v>
      </c>
      <c r="J99" s="73">
        <v>0</v>
      </c>
    </row>
    <row r="100" spans="1:10" x14ac:dyDescent="0.25">
      <c r="A100" s="91" t="s">
        <v>42</v>
      </c>
      <c r="B100" s="92"/>
      <c r="C100" s="92"/>
      <c r="D100" s="92"/>
      <c r="E100" s="92"/>
      <c r="F100" s="71">
        <v>0</v>
      </c>
      <c r="G100" s="71">
        <v>0</v>
      </c>
      <c r="H100" s="72">
        <v>0</v>
      </c>
      <c r="I100" s="71">
        <f t="shared" si="2"/>
        <v>0</v>
      </c>
      <c r="J100" s="73">
        <v>0</v>
      </c>
    </row>
    <row r="101" spans="1:10" x14ac:dyDescent="0.25">
      <c r="A101" s="91" t="s">
        <v>43</v>
      </c>
      <c r="B101" s="92"/>
      <c r="C101" s="92"/>
      <c r="D101" s="92"/>
      <c r="E101" s="92"/>
      <c r="F101" s="71">
        <v>0</v>
      </c>
      <c r="G101" s="71">
        <v>0</v>
      </c>
      <c r="H101" s="72">
        <v>0</v>
      </c>
      <c r="I101" s="71">
        <v>0</v>
      </c>
      <c r="J101" s="73">
        <v>0</v>
      </c>
    </row>
    <row r="102" spans="1:10" ht="15.75" thickBot="1" x14ac:dyDescent="0.3">
      <c r="A102" s="102" t="s">
        <v>44</v>
      </c>
      <c r="B102" s="103"/>
      <c r="C102" s="103"/>
      <c r="D102" s="103"/>
      <c r="E102" s="103"/>
      <c r="F102" s="74">
        <f>I102</f>
        <v>0</v>
      </c>
      <c r="G102" s="74">
        <f t="shared" ref="G102:J102" si="3">SUM(G84:G101)</f>
        <v>0</v>
      </c>
      <c r="H102" s="75">
        <f t="shared" si="3"/>
        <v>0</v>
      </c>
      <c r="I102" s="74">
        <f t="shared" si="3"/>
        <v>0</v>
      </c>
      <c r="J102" s="76">
        <f t="shared" si="3"/>
        <v>0</v>
      </c>
    </row>
    <row r="103" spans="1:10" x14ac:dyDescent="0.25">
      <c r="A103" s="16"/>
      <c r="B103" s="16"/>
      <c r="C103" s="16"/>
      <c r="D103" s="16"/>
      <c r="E103" s="16"/>
      <c r="F103" s="17"/>
      <c r="G103" s="17"/>
      <c r="H103" s="17"/>
      <c r="I103" s="17"/>
      <c r="J103" s="17"/>
    </row>
    <row r="104" spans="1:10" x14ac:dyDescent="0.25">
      <c r="A104" s="104" t="s">
        <v>45</v>
      </c>
      <c r="B104" s="104"/>
      <c r="C104" s="104"/>
      <c r="D104" s="104"/>
      <c r="E104" s="104"/>
      <c r="F104" s="104"/>
      <c r="G104" s="104"/>
      <c r="H104" s="104"/>
      <c r="I104" s="104"/>
      <c r="J104" s="104"/>
    </row>
    <row r="105" spans="1:10" x14ac:dyDescent="0.25">
      <c r="A105" s="124" t="s">
        <v>46</v>
      </c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spans="1:10" x14ac:dyDescent="0.25">
      <c r="A106" s="124" t="s">
        <v>47</v>
      </c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spans="1:10" x14ac:dyDescent="0.25">
      <c r="A107" s="124" t="s">
        <v>48</v>
      </c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spans="1:10" ht="21" customHeight="1" x14ac:dyDescent="0.25">
      <c r="A108" s="125" t="s">
        <v>49</v>
      </c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spans="1:10" ht="41.1" customHeight="1" x14ac:dyDescent="0.25">
      <c r="A109" s="127" t="s">
        <v>50</v>
      </c>
      <c r="B109" s="127"/>
      <c r="C109" s="127"/>
      <c r="D109" s="127"/>
      <c r="E109" s="127"/>
      <c r="F109" s="127"/>
      <c r="G109" s="127"/>
      <c r="H109" s="127"/>
      <c r="I109" s="127"/>
      <c r="J109" s="127"/>
    </row>
    <row r="110" spans="1:10" ht="15.75" thickBot="1" x14ac:dyDescent="0.3">
      <c r="A110" s="128" t="s">
        <v>51</v>
      </c>
      <c r="B110" s="128"/>
      <c r="C110" s="128"/>
      <c r="D110" s="128"/>
      <c r="E110" s="128"/>
      <c r="F110" s="128"/>
      <c r="G110" s="128"/>
      <c r="H110" s="128"/>
      <c r="I110" s="128"/>
      <c r="J110" s="128"/>
    </row>
    <row r="111" spans="1:10" ht="15.75" thickBot="1" x14ac:dyDescent="0.3">
      <c r="A111" s="119" t="s">
        <v>52</v>
      </c>
      <c r="B111" s="120"/>
      <c r="C111" s="120"/>
      <c r="D111" s="120"/>
      <c r="E111" s="120"/>
      <c r="F111" s="120"/>
      <c r="G111" s="120"/>
      <c r="H111" s="120"/>
      <c r="I111" s="120"/>
      <c r="J111" s="121"/>
    </row>
    <row r="112" spans="1:10" x14ac:dyDescent="0.25">
      <c r="A112" s="122" t="s">
        <v>68</v>
      </c>
      <c r="B112" s="123"/>
      <c r="C112" s="123"/>
      <c r="D112" s="123"/>
      <c r="E112" s="123"/>
      <c r="F112" s="123"/>
      <c r="G112" s="123"/>
      <c r="H112" s="123"/>
      <c r="I112" s="88"/>
      <c r="J112" s="58">
        <f>I43</f>
        <v>1938.9200000000005</v>
      </c>
    </row>
    <row r="113" spans="1:10" ht="15.75" customHeight="1" x14ac:dyDescent="0.25">
      <c r="A113" s="91" t="s">
        <v>69</v>
      </c>
      <c r="B113" s="92"/>
      <c r="C113" s="92"/>
      <c r="D113" s="92"/>
      <c r="E113" s="92"/>
      <c r="F113" s="92"/>
      <c r="G113" s="92"/>
      <c r="H113" s="92"/>
      <c r="I113" s="89"/>
      <c r="J113" s="59">
        <f>F79+F102</f>
        <v>982.96</v>
      </c>
    </row>
    <row r="114" spans="1:10" ht="15.75" customHeight="1" x14ac:dyDescent="0.25">
      <c r="A114" s="91" t="s">
        <v>67</v>
      </c>
      <c r="B114" s="92"/>
      <c r="C114" s="92"/>
      <c r="D114" s="92"/>
      <c r="E114" s="92"/>
      <c r="F114" s="92"/>
      <c r="G114" s="92"/>
      <c r="H114" s="92"/>
      <c r="I114" s="89"/>
      <c r="J114" s="59">
        <f>H42-H102</f>
        <v>0</v>
      </c>
    </row>
    <row r="115" spans="1:10" ht="15.75" customHeight="1" x14ac:dyDescent="0.25">
      <c r="A115" s="91" t="s">
        <v>84</v>
      </c>
      <c r="B115" s="92"/>
      <c r="C115" s="92"/>
      <c r="D115" s="92"/>
      <c r="E115" s="92"/>
      <c r="F115" s="92"/>
      <c r="G115" s="92"/>
      <c r="H115" s="92"/>
      <c r="I115" s="89"/>
      <c r="J115" s="59">
        <f>I41-H79-J116</f>
        <v>955.96000000000049</v>
      </c>
    </row>
    <row r="116" spans="1:10" ht="15.75" customHeight="1" x14ac:dyDescent="0.25">
      <c r="A116" s="91" t="s">
        <v>70</v>
      </c>
      <c r="B116" s="92"/>
      <c r="C116" s="92"/>
      <c r="D116" s="92"/>
      <c r="E116" s="92"/>
      <c r="F116" s="92"/>
      <c r="G116" s="92"/>
      <c r="H116" s="92"/>
      <c r="I116" s="89"/>
      <c r="J116" s="59">
        <v>0</v>
      </c>
    </row>
    <row r="117" spans="1:10" ht="15.75" customHeight="1" x14ac:dyDescent="0.25">
      <c r="A117" s="91" t="s">
        <v>78</v>
      </c>
      <c r="B117" s="92"/>
      <c r="C117" s="92"/>
      <c r="D117" s="92"/>
      <c r="E117" s="92"/>
      <c r="F117" s="92"/>
      <c r="G117" s="92"/>
      <c r="H117" s="92"/>
      <c r="I117" s="89"/>
      <c r="J117" s="59">
        <f>H42-I102</f>
        <v>0</v>
      </c>
    </row>
    <row r="118" spans="1:10" ht="15.75" customHeight="1" x14ac:dyDescent="0.25">
      <c r="A118" s="115" t="s">
        <v>79</v>
      </c>
      <c r="B118" s="116"/>
      <c r="C118" s="116"/>
      <c r="D118" s="116"/>
      <c r="E118" s="116"/>
      <c r="F118" s="116"/>
      <c r="G118" s="116"/>
      <c r="H118" s="116"/>
      <c r="I118" s="89"/>
      <c r="J118" s="60">
        <f>I41-H79</f>
        <v>955.96000000000049</v>
      </c>
    </row>
    <row r="119" spans="1:10" ht="15.75" customHeight="1" thickBot="1" x14ac:dyDescent="0.3">
      <c r="A119" s="115" t="s">
        <v>80</v>
      </c>
      <c r="B119" s="116"/>
      <c r="C119" s="116"/>
      <c r="D119" s="116"/>
      <c r="E119" s="116"/>
      <c r="F119" s="116"/>
      <c r="G119" s="116"/>
      <c r="H119" s="116"/>
      <c r="I119" s="90"/>
      <c r="J119" s="61">
        <f>J117+J116</f>
        <v>0</v>
      </c>
    </row>
    <row r="120" spans="1:10" ht="66" customHeight="1" x14ac:dyDescent="0.25">
      <c r="A120" s="278" t="s">
        <v>53</v>
      </c>
      <c r="B120" s="278"/>
      <c r="C120" s="278"/>
      <c r="D120" s="278"/>
      <c r="E120" s="278"/>
      <c r="F120" s="278"/>
      <c r="G120" s="278"/>
      <c r="H120" s="278"/>
      <c r="I120" s="278"/>
      <c r="J120" s="278"/>
    </row>
    <row r="121" spans="1:10" x14ac:dyDescent="0.25">
      <c r="A121" s="276" t="s">
        <v>149</v>
      </c>
      <c r="B121" s="276"/>
      <c r="C121" s="276"/>
      <c r="D121" s="276"/>
      <c r="E121" s="276"/>
      <c r="F121" s="276"/>
      <c r="G121" s="276"/>
      <c r="H121" s="276"/>
      <c r="I121" s="276"/>
      <c r="J121" s="276"/>
    </row>
    <row r="122" spans="1:10" x14ac:dyDescent="0.25">
      <c r="A122" s="79" t="s">
        <v>62</v>
      </c>
      <c r="B122" s="79"/>
      <c r="C122" s="79"/>
      <c r="D122" s="79"/>
      <c r="E122" s="79"/>
      <c r="F122" s="79"/>
      <c r="G122" s="79"/>
      <c r="H122" s="79"/>
      <c r="I122" s="79"/>
      <c r="J122" s="79"/>
    </row>
    <row r="123" spans="1:10" x14ac:dyDescent="0.25">
      <c r="A123" s="79"/>
      <c r="B123" s="79"/>
      <c r="C123" s="79"/>
      <c r="D123" s="79"/>
      <c r="E123" s="79"/>
      <c r="F123" s="79"/>
      <c r="G123" s="79"/>
      <c r="H123" s="79"/>
      <c r="I123" s="79"/>
      <c r="J123" s="79"/>
    </row>
    <row r="124" spans="1:10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</row>
    <row r="125" spans="1:10" x14ac:dyDescent="0.25">
      <c r="A125" s="279" t="s">
        <v>60</v>
      </c>
      <c r="B125" s="275"/>
      <c r="C125" s="275"/>
      <c r="D125" s="275"/>
      <c r="E125" s="275"/>
      <c r="F125" s="275"/>
      <c r="G125" s="275"/>
      <c r="H125" s="275"/>
      <c r="I125" s="275"/>
      <c r="J125" s="275"/>
    </row>
    <row r="126" spans="1:10" x14ac:dyDescent="0.25">
      <c r="A126" s="275" t="str">
        <f>E13</f>
        <v>ANTÔNIO ROBERTO ARGERI</v>
      </c>
      <c r="B126" s="275"/>
      <c r="C126" s="275"/>
      <c r="D126" s="275"/>
      <c r="E126" s="275"/>
      <c r="F126" s="275"/>
      <c r="G126" s="275"/>
      <c r="H126" s="275"/>
      <c r="I126" s="275"/>
      <c r="J126" s="275"/>
    </row>
    <row r="127" spans="1:10" x14ac:dyDescent="0.25">
      <c r="A127" s="275" t="s">
        <v>61</v>
      </c>
      <c r="B127" s="275"/>
      <c r="C127" s="275"/>
      <c r="D127" s="275"/>
      <c r="E127" s="275"/>
      <c r="F127" s="275"/>
      <c r="G127" s="275"/>
      <c r="H127" s="275"/>
      <c r="I127" s="275"/>
      <c r="J127" s="275"/>
    </row>
  </sheetData>
  <mergeCells count="167">
    <mergeCell ref="L7:O7"/>
    <mergeCell ref="A91:E93"/>
    <mergeCell ref="A94:E94"/>
    <mergeCell ref="A104:J104"/>
    <mergeCell ref="A112:H112"/>
    <mergeCell ref="I112:I119"/>
    <mergeCell ref="A120:J120"/>
    <mergeCell ref="A125:J125"/>
    <mergeCell ref="A126:J126"/>
    <mergeCell ref="A101:E101"/>
    <mergeCell ref="A102:E102"/>
    <mergeCell ref="A105:J105"/>
    <mergeCell ref="A106:J106"/>
    <mergeCell ref="A107:J107"/>
    <mergeCell ref="A95:E95"/>
    <mergeCell ref="A96:E96"/>
    <mergeCell ref="A97:E97"/>
    <mergeCell ref="A98:E98"/>
    <mergeCell ref="A99:E99"/>
    <mergeCell ref="A100:E100"/>
    <mergeCell ref="A86:E86"/>
    <mergeCell ref="A87:E87"/>
    <mergeCell ref="A88:E88"/>
    <mergeCell ref="A89:E89"/>
    <mergeCell ref="A127:J127"/>
    <mergeCell ref="A117:H117"/>
    <mergeCell ref="A118:H118"/>
    <mergeCell ref="A119:H119"/>
    <mergeCell ref="A121:J121"/>
    <mergeCell ref="A108:J108"/>
    <mergeCell ref="A109:J109"/>
    <mergeCell ref="A110:J110"/>
    <mergeCell ref="A111:J111"/>
    <mergeCell ref="A113:H113"/>
    <mergeCell ref="A114:H114"/>
    <mergeCell ref="A115:H115"/>
    <mergeCell ref="A116:H116"/>
    <mergeCell ref="A90:E90"/>
    <mergeCell ref="A79:E79"/>
    <mergeCell ref="A81:J81"/>
    <mergeCell ref="A82:J82"/>
    <mergeCell ref="A83:E83"/>
    <mergeCell ref="A84:E84"/>
    <mergeCell ref="A85:E85"/>
    <mergeCell ref="A73:E73"/>
    <mergeCell ref="A74:E74"/>
    <mergeCell ref="A75:E75"/>
    <mergeCell ref="A76:E76"/>
    <mergeCell ref="A77:E77"/>
    <mergeCell ref="A78:E78"/>
    <mergeCell ref="A65:E65"/>
    <mergeCell ref="A66:E66"/>
    <mergeCell ref="A67:E67"/>
    <mergeCell ref="A68:E70"/>
    <mergeCell ref="A71:E71"/>
    <mergeCell ref="A72:E72"/>
    <mergeCell ref="A59:J59"/>
    <mergeCell ref="A60:E60"/>
    <mergeCell ref="A61:E61"/>
    <mergeCell ref="A62:E62"/>
    <mergeCell ref="A63:E63"/>
    <mergeCell ref="A64:E64"/>
    <mergeCell ref="A45:J45"/>
    <mergeCell ref="A53:J53"/>
    <mergeCell ref="A54:J54"/>
    <mergeCell ref="A56:J56"/>
    <mergeCell ref="A57:J57"/>
    <mergeCell ref="A58:J58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2"/>
  <sheetViews>
    <sheetView topLeftCell="A76" workbookViewId="0">
      <selection activeCell="I80" sqref="I80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143</v>
      </c>
      <c r="F13" s="187"/>
      <c r="G13" s="187"/>
      <c r="H13" s="187"/>
      <c r="I13" s="187"/>
      <c r="J13" s="188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87" t="s">
        <v>147</v>
      </c>
      <c r="F14" s="187"/>
      <c r="G14" s="187"/>
      <c r="H14" s="187"/>
      <c r="I14" s="187"/>
      <c r="J14" s="188"/>
      <c r="L14" s="8" t="s">
        <v>100</v>
      </c>
    </row>
    <row r="15" spans="1:15" s="8" customFormat="1" ht="74.2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105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7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118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169">
        <v>45488</v>
      </c>
      <c r="B26" s="170"/>
      <c r="C26" s="280">
        <v>972.96</v>
      </c>
      <c r="D26" s="281"/>
      <c r="E26" s="173">
        <v>45483</v>
      </c>
      <c r="F26" s="170"/>
      <c r="G26" s="274">
        <v>553345000015554</v>
      </c>
      <c r="H26" s="170"/>
      <c r="I26" s="144">
        <v>972.96</v>
      </c>
      <c r="J26" s="145"/>
      <c r="L26" s="1" t="s">
        <v>100</v>
      </c>
      <c r="M26" s="54"/>
      <c r="N26" s="54"/>
      <c r="O26" s="54"/>
      <c r="P26" s="54"/>
    </row>
    <row r="27" spans="1:16" x14ac:dyDescent="0.25">
      <c r="A27" s="162"/>
      <c r="B27" s="163"/>
      <c r="C27" s="143"/>
      <c r="D27" s="140"/>
      <c r="E27" s="164"/>
      <c r="F27" s="163"/>
      <c r="G27" s="143"/>
      <c r="H27" s="140"/>
      <c r="I27" s="144">
        <v>0</v>
      </c>
      <c r="J27" s="145"/>
      <c r="L27" s="1" t="s">
        <v>100</v>
      </c>
      <c r="M27" s="54"/>
      <c r="N27" s="54"/>
      <c r="O27" s="54"/>
      <c r="P27" s="54"/>
    </row>
    <row r="28" spans="1:16" x14ac:dyDescent="0.25">
      <c r="A28" s="162"/>
      <c r="B28" s="163"/>
      <c r="C28" s="143"/>
      <c r="D28" s="140"/>
      <c r="E28" s="164"/>
      <c r="F28" s="163"/>
      <c r="G28" s="143"/>
      <c r="H28" s="140"/>
      <c r="I28" s="144">
        <v>0</v>
      </c>
      <c r="J28" s="145"/>
      <c r="L28" s="1" t="s">
        <v>100</v>
      </c>
    </row>
    <row r="29" spans="1:16" x14ac:dyDescent="0.25">
      <c r="A29" s="162"/>
      <c r="B29" s="163"/>
      <c r="C29" s="143"/>
      <c r="D29" s="140"/>
      <c r="E29" s="164"/>
      <c r="F29" s="163"/>
      <c r="G29" s="143"/>
      <c r="H29" s="140"/>
      <c r="I29" s="144">
        <v>0</v>
      </c>
      <c r="J29" s="145"/>
      <c r="L29" s="1" t="s">
        <v>100</v>
      </c>
    </row>
    <row r="30" spans="1:16" x14ac:dyDescent="0.25">
      <c r="A30" s="162"/>
      <c r="B30" s="163"/>
      <c r="C30" s="143"/>
      <c r="D30" s="140"/>
      <c r="E30" s="164"/>
      <c r="F30" s="163"/>
      <c r="G30" s="143"/>
      <c r="H30" s="140"/>
      <c r="I30" s="144">
        <v>0</v>
      </c>
      <c r="J30" s="145"/>
      <c r="L30" s="1" t="s">
        <v>100</v>
      </c>
    </row>
    <row r="31" spans="1:16" x14ac:dyDescent="0.25">
      <c r="A31" s="139"/>
      <c r="B31" s="140"/>
      <c r="C31" s="141"/>
      <c r="D31" s="142"/>
      <c r="E31" s="143"/>
      <c r="F31" s="140"/>
      <c r="G31" s="143"/>
      <c r="H31" s="140"/>
      <c r="I31" s="144">
        <v>0</v>
      </c>
      <c r="J31" s="145"/>
      <c r="L31" s="1" t="s">
        <v>100</v>
      </c>
    </row>
    <row r="32" spans="1:16" x14ac:dyDescent="0.25">
      <c r="A32" s="139"/>
      <c r="B32" s="140"/>
      <c r="C32" s="141"/>
      <c r="D32" s="142"/>
      <c r="E32" s="143"/>
      <c r="F32" s="140"/>
      <c r="G32" s="143"/>
      <c r="H32" s="140"/>
      <c r="I32" s="144">
        <v>0</v>
      </c>
      <c r="J32" s="145"/>
      <c r="L32" s="1" t="s">
        <v>100</v>
      </c>
    </row>
    <row r="33" spans="1:12" x14ac:dyDescent="0.25">
      <c r="A33" s="139"/>
      <c r="B33" s="140"/>
      <c r="C33" s="141"/>
      <c r="D33" s="142"/>
      <c r="E33" s="143"/>
      <c r="F33" s="140"/>
      <c r="G33" s="143"/>
      <c r="H33" s="140"/>
      <c r="I33" s="144">
        <v>0</v>
      </c>
      <c r="J33" s="145"/>
      <c r="L33" s="1" t="s">
        <v>100</v>
      </c>
    </row>
    <row r="34" spans="1:12" x14ac:dyDescent="0.25">
      <c r="A34" s="139"/>
      <c r="B34" s="140"/>
      <c r="C34" s="141"/>
      <c r="D34" s="142"/>
      <c r="E34" s="143"/>
      <c r="F34" s="140"/>
      <c r="G34" s="143"/>
      <c r="H34" s="140"/>
      <c r="I34" s="144">
        <v>0</v>
      </c>
      <c r="J34" s="145"/>
      <c r="L34" s="1" t="s">
        <v>100</v>
      </c>
    </row>
    <row r="35" spans="1:12" ht="15" customHeight="1" thickBot="1" x14ac:dyDescent="0.3">
      <c r="A35" s="282" t="s">
        <v>54</v>
      </c>
      <c r="B35" s="283"/>
      <c r="C35" s="283"/>
      <c r="D35" s="283"/>
      <c r="E35" s="283"/>
      <c r="F35" s="284"/>
      <c r="G35" s="285" t="s">
        <v>58</v>
      </c>
      <c r="H35" s="285"/>
      <c r="I35" s="286" t="s">
        <v>133</v>
      </c>
      <c r="J35" s="287"/>
    </row>
    <row r="36" spans="1:12" x14ac:dyDescent="0.25">
      <c r="A36" s="290" t="s">
        <v>150</v>
      </c>
      <c r="B36" s="291"/>
      <c r="C36" s="291"/>
      <c r="D36" s="291"/>
      <c r="E36" s="291"/>
      <c r="F36" s="291"/>
      <c r="G36" s="292"/>
      <c r="H36" s="63">
        <f>'JUN 24'!J117</f>
        <v>0</v>
      </c>
      <c r="I36" s="64">
        <f>'JUN 24'!J118</f>
        <v>955.96000000000049</v>
      </c>
      <c r="J36" s="239"/>
      <c r="L36" s="1" t="s">
        <v>101</v>
      </c>
    </row>
    <row r="37" spans="1:12" x14ac:dyDescent="0.25">
      <c r="A37" s="295" t="s">
        <v>151</v>
      </c>
      <c r="B37" s="296"/>
      <c r="C37" s="296"/>
      <c r="D37" s="296"/>
      <c r="E37" s="296"/>
      <c r="F37" s="296"/>
      <c r="G37" s="293"/>
      <c r="H37" s="65"/>
      <c r="I37" s="66">
        <f>I26+I27+I28+I29+I30+I31+I32+I33+I34</f>
        <v>972.96</v>
      </c>
      <c r="J37" s="239"/>
      <c r="L37" s="1" t="s">
        <v>101</v>
      </c>
    </row>
    <row r="38" spans="1:12" x14ac:dyDescent="0.25">
      <c r="A38" s="297" t="s">
        <v>73</v>
      </c>
      <c r="B38" s="296"/>
      <c r="C38" s="296"/>
      <c r="D38" s="296"/>
      <c r="E38" s="296"/>
      <c r="F38" s="296"/>
      <c r="G38" s="293"/>
      <c r="H38" s="67">
        <v>0</v>
      </c>
      <c r="I38" s="68"/>
      <c r="J38" s="239"/>
      <c r="L38" s="1" t="s">
        <v>100</v>
      </c>
    </row>
    <row r="39" spans="1:12" x14ac:dyDescent="0.25">
      <c r="A39" s="295" t="s">
        <v>152</v>
      </c>
      <c r="B39" s="296"/>
      <c r="C39" s="296"/>
      <c r="D39" s="296"/>
      <c r="E39" s="296"/>
      <c r="F39" s="296"/>
      <c r="G39" s="293"/>
      <c r="H39" s="65"/>
      <c r="I39" s="66">
        <v>0</v>
      </c>
      <c r="J39" s="239"/>
      <c r="L39" s="1" t="s">
        <v>100</v>
      </c>
    </row>
    <row r="40" spans="1:12" ht="24" customHeight="1" x14ac:dyDescent="0.25">
      <c r="A40" s="295" t="s">
        <v>153</v>
      </c>
      <c r="B40" s="296"/>
      <c r="C40" s="296"/>
      <c r="D40" s="296"/>
      <c r="E40" s="296"/>
      <c r="F40" s="296"/>
      <c r="G40" s="293"/>
      <c r="H40" s="67">
        <v>0</v>
      </c>
      <c r="I40" s="66">
        <v>0</v>
      </c>
      <c r="J40" s="239"/>
      <c r="L40" s="1" t="s">
        <v>100</v>
      </c>
    </row>
    <row r="41" spans="1:12" x14ac:dyDescent="0.25">
      <c r="A41" s="295" t="s">
        <v>154</v>
      </c>
      <c r="B41" s="296"/>
      <c r="C41" s="296"/>
      <c r="D41" s="296"/>
      <c r="E41" s="296"/>
      <c r="F41" s="298"/>
      <c r="G41" s="293"/>
      <c r="H41" s="65"/>
      <c r="I41" s="66">
        <f>I36+I37+I39+I40</f>
        <v>1928.9200000000005</v>
      </c>
      <c r="J41" s="239"/>
      <c r="L41" s="1" t="s">
        <v>101</v>
      </c>
    </row>
    <row r="42" spans="1:12" x14ac:dyDescent="0.25">
      <c r="A42" s="295" t="s">
        <v>155</v>
      </c>
      <c r="B42" s="296"/>
      <c r="C42" s="296"/>
      <c r="D42" s="296"/>
      <c r="E42" s="296"/>
      <c r="F42" s="298"/>
      <c r="G42" s="293"/>
      <c r="H42" s="67">
        <v>1308.0899999999999</v>
      </c>
      <c r="I42" s="65"/>
      <c r="J42" s="239"/>
      <c r="L42" s="1" t="s">
        <v>101</v>
      </c>
    </row>
    <row r="43" spans="1:12" ht="15" customHeight="1" thickBot="1" x14ac:dyDescent="0.3">
      <c r="A43" s="299" t="s">
        <v>156</v>
      </c>
      <c r="B43" s="300"/>
      <c r="C43" s="300"/>
      <c r="D43" s="300"/>
      <c r="E43" s="300"/>
      <c r="F43" s="300"/>
      <c r="G43" s="294"/>
      <c r="H43" s="69"/>
      <c r="I43" s="70">
        <f>H42+I41</f>
        <v>3237.01</v>
      </c>
      <c r="J43" s="240"/>
      <c r="L43" s="1" t="s">
        <v>101</v>
      </c>
    </row>
    <row r="45" spans="1:12" x14ac:dyDescent="0.25">
      <c r="A45" s="136" t="s">
        <v>19</v>
      </c>
      <c r="B45" s="136"/>
      <c r="C45" s="136"/>
      <c r="D45" s="136"/>
      <c r="E45" s="136"/>
      <c r="F45" s="136"/>
      <c r="G45" s="136"/>
      <c r="H45" s="136"/>
      <c r="I45" s="136"/>
      <c r="J45" s="136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9" spans="1:12" ht="63" customHeight="1" x14ac:dyDescent="0.25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L49" s="8" t="s">
        <v>100</v>
      </c>
    </row>
    <row r="50" spans="1:12" ht="63" customHeight="1" thickBot="1" x14ac:dyDescent="0.3">
      <c r="A50" s="81"/>
      <c r="B50" s="80"/>
      <c r="C50" s="80"/>
      <c r="D50" s="80"/>
      <c r="E50" s="80"/>
      <c r="F50" s="80"/>
      <c r="G50" s="80"/>
      <c r="H50" s="80"/>
      <c r="I50" s="80"/>
      <c r="J50" s="82"/>
      <c r="L50" s="8"/>
    </row>
    <row r="51" spans="1:12" ht="63" customHeight="1" thickBot="1" x14ac:dyDescent="0.3">
      <c r="A51" s="129" t="s">
        <v>159</v>
      </c>
      <c r="B51" s="130"/>
      <c r="C51" s="130"/>
      <c r="D51" s="130"/>
      <c r="E51" s="130"/>
      <c r="F51" s="130"/>
      <c r="G51" s="130"/>
      <c r="H51" s="130"/>
      <c r="I51" s="130"/>
      <c r="J51" s="131"/>
      <c r="L51" s="8"/>
    </row>
    <row r="52" spans="1:12" ht="15.75" thickBot="1" x14ac:dyDescent="0.3">
      <c r="A52" s="289"/>
      <c r="B52" s="289"/>
      <c r="C52" s="289"/>
      <c r="D52" s="289"/>
      <c r="E52" s="289"/>
      <c r="F52" s="289"/>
      <c r="G52" s="289"/>
      <c r="H52" s="289"/>
      <c r="I52" s="289"/>
      <c r="J52" s="289"/>
    </row>
    <row r="53" spans="1:12" x14ac:dyDescent="0.25">
      <c r="A53" s="107" t="s">
        <v>22</v>
      </c>
      <c r="B53" s="108"/>
      <c r="C53" s="108"/>
      <c r="D53" s="108"/>
      <c r="E53" s="108"/>
      <c r="F53" s="108"/>
      <c r="G53" s="108"/>
      <c r="H53" s="108"/>
      <c r="I53" s="108"/>
      <c r="J53" s="109"/>
    </row>
    <row r="54" spans="1:12" x14ac:dyDescent="0.25">
      <c r="A54" s="133" t="s">
        <v>157</v>
      </c>
      <c r="B54" s="134"/>
      <c r="C54" s="134"/>
      <c r="D54" s="134"/>
      <c r="E54" s="134"/>
      <c r="F54" s="134"/>
      <c r="G54" s="134"/>
      <c r="H54" s="134"/>
      <c r="I54" s="134"/>
      <c r="J54" s="135"/>
    </row>
    <row r="55" spans="1:12" ht="72" x14ac:dyDescent="0.25">
      <c r="A55" s="113" t="s">
        <v>23</v>
      </c>
      <c r="B55" s="114"/>
      <c r="C55" s="114"/>
      <c r="D55" s="114"/>
      <c r="E55" s="114"/>
      <c r="F55" s="2" t="s">
        <v>24</v>
      </c>
      <c r="G55" s="2" t="s">
        <v>25</v>
      </c>
      <c r="H55" s="22" t="s">
        <v>26</v>
      </c>
      <c r="I55" s="2" t="s">
        <v>27</v>
      </c>
      <c r="J55" s="3" t="s">
        <v>28</v>
      </c>
    </row>
    <row r="56" spans="1:12" x14ac:dyDescent="0.25">
      <c r="A56" s="91" t="s">
        <v>29</v>
      </c>
      <c r="B56" s="92"/>
      <c r="C56" s="92"/>
      <c r="D56" s="92"/>
      <c r="E56" s="92"/>
      <c r="F56" s="71">
        <v>950.96</v>
      </c>
      <c r="G56" s="71">
        <v>0</v>
      </c>
      <c r="H56" s="72">
        <v>950.96</v>
      </c>
      <c r="I56" s="71">
        <f>G56+H56</f>
        <v>950.96</v>
      </c>
      <c r="J56" s="73">
        <v>0</v>
      </c>
      <c r="L56" s="1" t="s">
        <v>100</v>
      </c>
    </row>
    <row r="57" spans="1:12" x14ac:dyDescent="0.25">
      <c r="A57" s="91" t="s">
        <v>30</v>
      </c>
      <c r="B57" s="92"/>
      <c r="C57" s="92"/>
      <c r="D57" s="92"/>
      <c r="E57" s="92"/>
      <c r="F57" s="71">
        <v>0</v>
      </c>
      <c r="G57" s="71">
        <v>0</v>
      </c>
      <c r="H57" s="72">
        <v>0</v>
      </c>
      <c r="I57" s="71">
        <f t="shared" ref="I57:I72" si="0">G57+H57</f>
        <v>0</v>
      </c>
      <c r="J57" s="73">
        <v>0</v>
      </c>
      <c r="L57" s="1" t="s">
        <v>100</v>
      </c>
    </row>
    <row r="58" spans="1:12" x14ac:dyDescent="0.25">
      <c r="A58" s="91" t="s">
        <v>31</v>
      </c>
      <c r="B58" s="92"/>
      <c r="C58" s="92"/>
      <c r="D58" s="92"/>
      <c r="E58" s="9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91" t="s">
        <v>32</v>
      </c>
      <c r="B59" s="92"/>
      <c r="C59" s="92"/>
      <c r="D59" s="92"/>
      <c r="E59" s="9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91" t="s">
        <v>33</v>
      </c>
      <c r="B60" s="92"/>
      <c r="C60" s="92"/>
      <c r="D60" s="92"/>
      <c r="E60" s="9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x14ac:dyDescent="0.25">
      <c r="A61" s="91" t="s">
        <v>34</v>
      </c>
      <c r="B61" s="92"/>
      <c r="C61" s="92"/>
      <c r="D61" s="92"/>
      <c r="E61" s="92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91" t="s">
        <v>35</v>
      </c>
      <c r="B62" s="92"/>
      <c r="C62" s="92"/>
      <c r="D62" s="92"/>
      <c r="E62" s="92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ht="15" customHeight="1" x14ac:dyDescent="0.25">
      <c r="A63" s="93" t="s">
        <v>63</v>
      </c>
      <c r="B63" s="94"/>
      <c r="C63" s="94"/>
      <c r="D63" s="94"/>
      <c r="E63" s="95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96"/>
      <c r="B64" s="97"/>
      <c r="C64" s="97"/>
      <c r="D64" s="97"/>
      <c r="E64" s="98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  <c r="L64" s="1" t="s">
        <v>100</v>
      </c>
    </row>
    <row r="65" spans="1:12" x14ac:dyDescent="0.25">
      <c r="A65" s="99"/>
      <c r="B65" s="100"/>
      <c r="C65" s="100"/>
      <c r="D65" s="100"/>
      <c r="E65" s="101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  <c r="L65" s="1" t="s">
        <v>100</v>
      </c>
    </row>
    <row r="66" spans="1:12" x14ac:dyDescent="0.25">
      <c r="A66" s="91" t="s">
        <v>36</v>
      </c>
      <c r="B66" s="92"/>
      <c r="C66" s="92"/>
      <c r="D66" s="92"/>
      <c r="E66" s="9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  <c r="L66" s="1" t="s">
        <v>100</v>
      </c>
    </row>
    <row r="67" spans="1:12" x14ac:dyDescent="0.25">
      <c r="A67" s="91" t="s">
        <v>37</v>
      </c>
      <c r="B67" s="92"/>
      <c r="C67" s="92"/>
      <c r="D67" s="92"/>
      <c r="E67" s="92"/>
      <c r="F67" s="71">
        <v>0</v>
      </c>
      <c r="G67" s="71">
        <v>0</v>
      </c>
      <c r="H67" s="72">
        <v>0</v>
      </c>
      <c r="I67" s="71">
        <f t="shared" si="0"/>
        <v>0</v>
      </c>
      <c r="J67" s="73">
        <v>0</v>
      </c>
      <c r="L67" s="1" t="s">
        <v>100</v>
      </c>
    </row>
    <row r="68" spans="1:12" x14ac:dyDescent="0.25">
      <c r="A68" s="91" t="s">
        <v>38</v>
      </c>
      <c r="B68" s="92"/>
      <c r="C68" s="92"/>
      <c r="D68" s="92"/>
      <c r="E68" s="92"/>
      <c r="F68" s="71">
        <v>0</v>
      </c>
      <c r="G68" s="71">
        <v>0</v>
      </c>
      <c r="H68" s="72">
        <v>0</v>
      </c>
      <c r="I68" s="71">
        <f t="shared" si="0"/>
        <v>0</v>
      </c>
      <c r="J68" s="73">
        <v>0</v>
      </c>
      <c r="L68" s="1" t="s">
        <v>100</v>
      </c>
    </row>
    <row r="69" spans="1:12" x14ac:dyDescent="0.25">
      <c r="A69" s="91" t="s">
        <v>39</v>
      </c>
      <c r="B69" s="92"/>
      <c r="C69" s="92"/>
      <c r="D69" s="92"/>
      <c r="E69" s="92"/>
      <c r="F69" s="71">
        <v>0</v>
      </c>
      <c r="G69" s="71">
        <v>0</v>
      </c>
      <c r="H69" s="72">
        <v>0</v>
      </c>
      <c r="I69" s="71">
        <f t="shared" si="0"/>
        <v>0</v>
      </c>
      <c r="J69" s="73">
        <v>0</v>
      </c>
      <c r="L69" s="1" t="s">
        <v>100</v>
      </c>
    </row>
    <row r="70" spans="1:12" x14ac:dyDescent="0.25">
      <c r="A70" s="91" t="s">
        <v>40</v>
      </c>
      <c r="B70" s="92"/>
      <c r="C70" s="92"/>
      <c r="D70" s="92"/>
      <c r="E70" s="92"/>
      <c r="F70" s="71">
        <v>0</v>
      </c>
      <c r="G70" s="71">
        <v>0</v>
      </c>
      <c r="H70" s="72">
        <v>0</v>
      </c>
      <c r="I70" s="71">
        <f t="shared" si="0"/>
        <v>0</v>
      </c>
      <c r="J70" s="73">
        <v>0</v>
      </c>
      <c r="L70" s="1" t="s">
        <v>100</v>
      </c>
    </row>
    <row r="71" spans="1:12" x14ac:dyDescent="0.25">
      <c r="A71" s="91" t="s">
        <v>41</v>
      </c>
      <c r="B71" s="92"/>
      <c r="C71" s="92"/>
      <c r="D71" s="92"/>
      <c r="E71" s="92"/>
      <c r="F71" s="71">
        <v>0</v>
      </c>
      <c r="G71" s="71">
        <v>0</v>
      </c>
      <c r="H71" s="72">
        <v>0</v>
      </c>
      <c r="I71" s="71">
        <f t="shared" si="0"/>
        <v>0</v>
      </c>
      <c r="J71" s="73">
        <v>0</v>
      </c>
      <c r="L71" s="1" t="s">
        <v>100</v>
      </c>
    </row>
    <row r="72" spans="1:12" x14ac:dyDescent="0.25">
      <c r="A72" s="91" t="s">
        <v>42</v>
      </c>
      <c r="B72" s="92"/>
      <c r="C72" s="92"/>
      <c r="D72" s="92"/>
      <c r="E72" s="92"/>
      <c r="F72" s="71">
        <v>17</v>
      </c>
      <c r="G72" s="71">
        <v>0</v>
      </c>
      <c r="H72" s="72">
        <v>17</v>
      </c>
      <c r="I72" s="71">
        <f t="shared" si="0"/>
        <v>17</v>
      </c>
      <c r="J72" s="73">
        <v>0</v>
      </c>
      <c r="L72" s="1" t="s">
        <v>100</v>
      </c>
    </row>
    <row r="73" spans="1:12" x14ac:dyDescent="0.25">
      <c r="A73" s="91" t="s">
        <v>43</v>
      </c>
      <c r="B73" s="92"/>
      <c r="C73" s="92"/>
      <c r="D73" s="92"/>
      <c r="E73" s="92"/>
      <c r="F73" s="71">
        <v>0</v>
      </c>
      <c r="G73" s="71">
        <v>0</v>
      </c>
      <c r="H73" s="72">
        <v>0</v>
      </c>
      <c r="I73" s="71">
        <v>0</v>
      </c>
      <c r="J73" s="73">
        <v>0</v>
      </c>
      <c r="L73" s="1" t="s">
        <v>100</v>
      </c>
    </row>
    <row r="74" spans="1:12" ht="15.75" thickBot="1" x14ac:dyDescent="0.3">
      <c r="A74" s="102" t="s">
        <v>44</v>
      </c>
      <c r="B74" s="103"/>
      <c r="C74" s="103"/>
      <c r="D74" s="103"/>
      <c r="E74" s="103"/>
      <c r="F74" s="74">
        <f>I74</f>
        <v>967.96</v>
      </c>
      <c r="G74" s="74">
        <f t="shared" ref="G74:J74" si="1">SUM(G56:G73)</f>
        <v>0</v>
      </c>
      <c r="H74" s="75">
        <f t="shared" si="1"/>
        <v>967.96</v>
      </c>
      <c r="I74" s="74">
        <f t="shared" si="1"/>
        <v>967.96</v>
      </c>
      <c r="J74" s="76">
        <f t="shared" si="1"/>
        <v>0</v>
      </c>
      <c r="L74" s="1" t="s">
        <v>101</v>
      </c>
    </row>
    <row r="75" spans="1:12" ht="15.75" thickBot="1" x14ac:dyDescent="0.3">
      <c r="A75" s="16"/>
      <c r="B75" s="16"/>
      <c r="C75" s="16"/>
      <c r="D75" s="16"/>
      <c r="E75" s="16"/>
      <c r="F75" s="17"/>
      <c r="G75" s="17"/>
      <c r="H75" s="17"/>
      <c r="I75" s="17"/>
      <c r="J75" s="17"/>
    </row>
    <row r="76" spans="1:12" x14ac:dyDescent="0.25">
      <c r="A76" s="107" t="s">
        <v>22</v>
      </c>
      <c r="B76" s="108"/>
      <c r="C76" s="108"/>
      <c r="D76" s="108"/>
      <c r="E76" s="108"/>
      <c r="F76" s="108"/>
      <c r="G76" s="108"/>
      <c r="H76" s="108"/>
      <c r="I76" s="108"/>
      <c r="J76" s="109"/>
    </row>
    <row r="77" spans="1:12" x14ac:dyDescent="0.25">
      <c r="A77" s="133" t="s">
        <v>145</v>
      </c>
      <c r="B77" s="134"/>
      <c r="C77" s="134"/>
      <c r="D77" s="134"/>
      <c r="E77" s="134"/>
      <c r="F77" s="134"/>
      <c r="G77" s="134"/>
      <c r="H77" s="134"/>
      <c r="I77" s="134"/>
      <c r="J77" s="135"/>
    </row>
    <row r="78" spans="1:12" ht="72" x14ac:dyDescent="0.25">
      <c r="A78" s="113" t="s">
        <v>23</v>
      </c>
      <c r="B78" s="114"/>
      <c r="C78" s="114"/>
      <c r="D78" s="114"/>
      <c r="E78" s="114"/>
      <c r="F78" s="2" t="s">
        <v>24</v>
      </c>
      <c r="G78" s="2" t="s">
        <v>25</v>
      </c>
      <c r="H78" s="2" t="s">
        <v>26</v>
      </c>
      <c r="I78" s="2" t="s">
        <v>27</v>
      </c>
      <c r="J78" s="3" t="s">
        <v>28</v>
      </c>
    </row>
    <row r="79" spans="1:12" x14ac:dyDescent="0.25">
      <c r="A79" s="91" t="s">
        <v>29</v>
      </c>
      <c r="B79" s="92"/>
      <c r="C79" s="92"/>
      <c r="D79" s="92"/>
      <c r="E79" s="92"/>
      <c r="F79" s="71">
        <v>1308.0899999999999</v>
      </c>
      <c r="G79" s="71">
        <v>0</v>
      </c>
      <c r="H79" s="72">
        <v>1308.0899999999999</v>
      </c>
      <c r="I79" s="71">
        <f>G79+H79</f>
        <v>1308.0899999999999</v>
      </c>
      <c r="J79" s="73">
        <v>0</v>
      </c>
      <c r="L79" s="1" t="s">
        <v>100</v>
      </c>
    </row>
    <row r="80" spans="1:12" x14ac:dyDescent="0.25">
      <c r="A80" s="91" t="s">
        <v>30</v>
      </c>
      <c r="B80" s="92"/>
      <c r="C80" s="92"/>
      <c r="D80" s="92"/>
      <c r="E80" s="92"/>
      <c r="F80" s="71">
        <v>0</v>
      </c>
      <c r="G80" s="71">
        <v>0</v>
      </c>
      <c r="H80" s="72">
        <v>0</v>
      </c>
      <c r="I80" s="71">
        <f t="shared" ref="I80:I95" si="2">G80+H80</f>
        <v>0</v>
      </c>
      <c r="J80" s="73">
        <v>0</v>
      </c>
      <c r="L80" s="1" t="s">
        <v>100</v>
      </c>
    </row>
    <row r="81" spans="1:12" x14ac:dyDescent="0.25">
      <c r="A81" s="91" t="s">
        <v>31</v>
      </c>
      <c r="B81" s="92"/>
      <c r="C81" s="92"/>
      <c r="D81" s="92"/>
      <c r="E81" s="9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91" t="s">
        <v>32</v>
      </c>
      <c r="B82" s="92"/>
      <c r="C82" s="92"/>
      <c r="D82" s="92"/>
      <c r="E82" s="9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91" t="s">
        <v>33</v>
      </c>
      <c r="B83" s="92"/>
      <c r="C83" s="92"/>
      <c r="D83" s="92"/>
      <c r="E83" s="9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91" t="s">
        <v>34</v>
      </c>
      <c r="B84" s="92"/>
      <c r="C84" s="92"/>
      <c r="D84" s="92"/>
      <c r="E84" s="92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91" t="s">
        <v>35</v>
      </c>
      <c r="B85" s="92"/>
      <c r="C85" s="92"/>
      <c r="D85" s="92"/>
      <c r="E85" s="92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93" t="s">
        <v>86</v>
      </c>
      <c r="B86" s="94"/>
      <c r="C86" s="94"/>
      <c r="D86" s="94"/>
      <c r="E86" s="95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96"/>
      <c r="B87" s="97"/>
      <c r="C87" s="97"/>
      <c r="D87" s="97"/>
      <c r="E87" s="98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99"/>
      <c r="B88" s="100"/>
      <c r="C88" s="100"/>
      <c r="D88" s="100"/>
      <c r="E88" s="101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  <c r="L88" s="1" t="s">
        <v>100</v>
      </c>
    </row>
    <row r="89" spans="1:12" x14ac:dyDescent="0.25">
      <c r="A89" s="91" t="s">
        <v>36</v>
      </c>
      <c r="B89" s="92"/>
      <c r="C89" s="92"/>
      <c r="D89" s="92"/>
      <c r="E89" s="9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  <c r="L89" s="1" t="s">
        <v>100</v>
      </c>
    </row>
    <row r="90" spans="1:12" x14ac:dyDescent="0.25">
      <c r="A90" s="91" t="s">
        <v>37</v>
      </c>
      <c r="B90" s="92"/>
      <c r="C90" s="92"/>
      <c r="D90" s="92"/>
      <c r="E90" s="9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  <c r="L90" s="1" t="s">
        <v>100</v>
      </c>
    </row>
    <row r="91" spans="1:12" x14ac:dyDescent="0.25">
      <c r="A91" s="91" t="s">
        <v>38</v>
      </c>
      <c r="B91" s="92"/>
      <c r="C91" s="92"/>
      <c r="D91" s="92"/>
      <c r="E91" s="92"/>
      <c r="F91" s="71">
        <v>0</v>
      </c>
      <c r="G91" s="71">
        <v>0</v>
      </c>
      <c r="H91" s="72">
        <v>0</v>
      </c>
      <c r="I91" s="71">
        <f t="shared" si="2"/>
        <v>0</v>
      </c>
      <c r="J91" s="73">
        <v>0</v>
      </c>
      <c r="L91" s="1" t="s">
        <v>100</v>
      </c>
    </row>
    <row r="92" spans="1:12" x14ac:dyDescent="0.25">
      <c r="A92" s="91" t="s">
        <v>39</v>
      </c>
      <c r="B92" s="92"/>
      <c r="C92" s="92"/>
      <c r="D92" s="92"/>
      <c r="E92" s="92"/>
      <c r="F92" s="71">
        <v>0</v>
      </c>
      <c r="G92" s="71">
        <v>0</v>
      </c>
      <c r="H92" s="72">
        <v>0</v>
      </c>
      <c r="I92" s="71">
        <f t="shared" si="2"/>
        <v>0</v>
      </c>
      <c r="J92" s="73">
        <v>0</v>
      </c>
      <c r="L92" s="1" t="s">
        <v>100</v>
      </c>
    </row>
    <row r="93" spans="1:12" x14ac:dyDescent="0.25">
      <c r="A93" s="91" t="s">
        <v>40</v>
      </c>
      <c r="B93" s="92"/>
      <c r="C93" s="92"/>
      <c r="D93" s="92"/>
      <c r="E93" s="92"/>
      <c r="F93" s="71">
        <v>0</v>
      </c>
      <c r="G93" s="71">
        <v>0</v>
      </c>
      <c r="H93" s="72">
        <v>0</v>
      </c>
      <c r="I93" s="71">
        <f t="shared" si="2"/>
        <v>0</v>
      </c>
      <c r="J93" s="73">
        <v>0</v>
      </c>
      <c r="L93" s="1" t="s">
        <v>100</v>
      </c>
    </row>
    <row r="94" spans="1:12" x14ac:dyDescent="0.25">
      <c r="A94" s="91" t="s">
        <v>41</v>
      </c>
      <c r="B94" s="92"/>
      <c r="C94" s="92"/>
      <c r="D94" s="92"/>
      <c r="E94" s="92"/>
      <c r="F94" s="71">
        <v>0</v>
      </c>
      <c r="G94" s="71">
        <v>0</v>
      </c>
      <c r="H94" s="72">
        <v>0</v>
      </c>
      <c r="I94" s="71">
        <f t="shared" si="2"/>
        <v>0</v>
      </c>
      <c r="J94" s="73">
        <v>0</v>
      </c>
      <c r="L94" s="1" t="s">
        <v>100</v>
      </c>
    </row>
    <row r="95" spans="1:12" x14ac:dyDescent="0.25">
      <c r="A95" s="91" t="s">
        <v>42</v>
      </c>
      <c r="B95" s="92"/>
      <c r="C95" s="92"/>
      <c r="D95" s="92"/>
      <c r="E95" s="92"/>
      <c r="F95" s="71">
        <v>0</v>
      </c>
      <c r="G95" s="71">
        <v>0</v>
      </c>
      <c r="H95" s="72">
        <v>0</v>
      </c>
      <c r="I95" s="71">
        <f t="shared" si="2"/>
        <v>0</v>
      </c>
      <c r="J95" s="73">
        <v>0</v>
      </c>
      <c r="L95" s="1" t="s">
        <v>100</v>
      </c>
    </row>
    <row r="96" spans="1:12" x14ac:dyDescent="0.25">
      <c r="A96" s="91" t="s">
        <v>43</v>
      </c>
      <c r="B96" s="92"/>
      <c r="C96" s="92"/>
      <c r="D96" s="92"/>
      <c r="E96" s="92"/>
      <c r="F96" s="71">
        <v>0</v>
      </c>
      <c r="G96" s="71">
        <v>0</v>
      </c>
      <c r="H96" s="72">
        <v>0</v>
      </c>
      <c r="I96" s="71">
        <v>0</v>
      </c>
      <c r="J96" s="73">
        <v>0</v>
      </c>
      <c r="L96" s="1" t="s">
        <v>100</v>
      </c>
    </row>
    <row r="97" spans="1:12" ht="15.75" thickBot="1" x14ac:dyDescent="0.3">
      <c r="A97" s="102" t="s">
        <v>44</v>
      </c>
      <c r="B97" s="103"/>
      <c r="C97" s="103"/>
      <c r="D97" s="103"/>
      <c r="E97" s="103"/>
      <c r="F97" s="74">
        <f>I97</f>
        <v>1308.0899999999999</v>
      </c>
      <c r="G97" s="74">
        <f t="shared" ref="G97:J97" si="3">SUM(G79:G96)</f>
        <v>0</v>
      </c>
      <c r="H97" s="75">
        <f t="shared" si="3"/>
        <v>1308.0899999999999</v>
      </c>
      <c r="I97" s="74">
        <f t="shared" si="3"/>
        <v>1308.0899999999999</v>
      </c>
      <c r="J97" s="76">
        <f t="shared" si="3"/>
        <v>0</v>
      </c>
      <c r="L97" s="1" t="s">
        <v>102</v>
      </c>
    </row>
    <row r="98" spans="1:12" x14ac:dyDescent="0.25">
      <c r="A98" s="16"/>
      <c r="B98" s="16"/>
      <c r="C98" s="16"/>
      <c r="D98" s="16"/>
      <c r="E98" s="16"/>
      <c r="F98" s="17"/>
      <c r="G98" s="17"/>
      <c r="H98" s="17"/>
      <c r="I98" s="17"/>
      <c r="J98" s="17"/>
    </row>
    <row r="99" spans="1:12" x14ac:dyDescent="0.25">
      <c r="A99" s="104" t="s">
        <v>45</v>
      </c>
      <c r="B99" s="104"/>
      <c r="C99" s="104"/>
      <c r="D99" s="104"/>
      <c r="E99" s="104"/>
      <c r="F99" s="104"/>
      <c r="G99" s="104"/>
      <c r="H99" s="104"/>
      <c r="I99" s="104"/>
      <c r="J99" s="104"/>
    </row>
    <row r="100" spans="1:12" x14ac:dyDescent="0.25">
      <c r="A100" s="124" t="s">
        <v>46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x14ac:dyDescent="0.25">
      <c r="A101" s="124" t="s">
        <v>47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2" x14ac:dyDescent="0.25">
      <c r="A102" s="124" t="s">
        <v>48</v>
      </c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spans="1:12" ht="21" customHeight="1" x14ac:dyDescent="0.25">
      <c r="A103" s="125" t="s">
        <v>49</v>
      </c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spans="1:12" ht="41.1" customHeight="1" x14ac:dyDescent="0.25">
      <c r="A104" s="127" t="s">
        <v>50</v>
      </c>
      <c r="B104" s="127"/>
      <c r="C104" s="127"/>
      <c r="D104" s="127"/>
      <c r="E104" s="127"/>
      <c r="F104" s="127"/>
      <c r="G104" s="127"/>
      <c r="H104" s="127"/>
      <c r="I104" s="127"/>
      <c r="J104" s="127"/>
    </row>
    <row r="105" spans="1:12" ht="15.75" thickBot="1" x14ac:dyDescent="0.3">
      <c r="A105" s="128" t="s">
        <v>51</v>
      </c>
      <c r="B105" s="128"/>
      <c r="C105" s="128"/>
      <c r="D105" s="128"/>
      <c r="E105" s="128"/>
      <c r="F105" s="128"/>
      <c r="G105" s="128"/>
      <c r="H105" s="128"/>
      <c r="I105" s="128"/>
      <c r="J105" s="128"/>
    </row>
    <row r="106" spans="1:12" ht="15.75" thickBot="1" x14ac:dyDescent="0.3">
      <c r="A106" s="119" t="s">
        <v>52</v>
      </c>
      <c r="B106" s="120"/>
      <c r="C106" s="120"/>
      <c r="D106" s="120"/>
      <c r="E106" s="120"/>
      <c r="F106" s="120"/>
      <c r="G106" s="120"/>
      <c r="H106" s="120"/>
      <c r="I106" s="120"/>
      <c r="J106" s="121"/>
    </row>
    <row r="107" spans="1:12" x14ac:dyDescent="0.25">
      <c r="A107" s="122" t="s">
        <v>68</v>
      </c>
      <c r="B107" s="123"/>
      <c r="C107" s="123"/>
      <c r="D107" s="123"/>
      <c r="E107" s="123"/>
      <c r="F107" s="123"/>
      <c r="G107" s="123"/>
      <c r="H107" s="123"/>
      <c r="I107" s="88"/>
      <c r="J107" s="58">
        <f>I43</f>
        <v>3237.01</v>
      </c>
      <c r="L107" s="1" t="s">
        <v>102</v>
      </c>
    </row>
    <row r="108" spans="1:12" ht="15.75" customHeight="1" x14ac:dyDescent="0.25">
      <c r="A108" s="91" t="s">
        <v>69</v>
      </c>
      <c r="B108" s="92"/>
      <c r="C108" s="92"/>
      <c r="D108" s="92"/>
      <c r="E108" s="92"/>
      <c r="F108" s="92"/>
      <c r="G108" s="92"/>
      <c r="H108" s="92"/>
      <c r="I108" s="89"/>
      <c r="J108" s="59">
        <f>F74+F97</f>
        <v>2276.0500000000002</v>
      </c>
      <c r="L108" s="1" t="s">
        <v>102</v>
      </c>
    </row>
    <row r="109" spans="1:12" ht="15.75" customHeight="1" x14ac:dyDescent="0.25">
      <c r="A109" s="91" t="s">
        <v>67</v>
      </c>
      <c r="B109" s="92"/>
      <c r="C109" s="92"/>
      <c r="D109" s="92"/>
      <c r="E109" s="92"/>
      <c r="F109" s="92"/>
      <c r="G109" s="92"/>
      <c r="H109" s="92"/>
      <c r="I109" s="89"/>
      <c r="J109" s="59">
        <f>H42-H97</f>
        <v>0</v>
      </c>
      <c r="L109" s="1" t="s">
        <v>102</v>
      </c>
    </row>
    <row r="110" spans="1:12" ht="15.75" customHeight="1" x14ac:dyDescent="0.25">
      <c r="A110" s="91" t="s">
        <v>84</v>
      </c>
      <c r="B110" s="92"/>
      <c r="C110" s="92"/>
      <c r="D110" s="92"/>
      <c r="E110" s="92"/>
      <c r="F110" s="92"/>
      <c r="G110" s="92"/>
      <c r="H110" s="92"/>
      <c r="I110" s="89"/>
      <c r="J110" s="59">
        <f>I41-H74-J111</f>
        <v>960.96000000000049</v>
      </c>
      <c r="L110" s="1" t="s">
        <v>102</v>
      </c>
    </row>
    <row r="111" spans="1:12" ht="15.75" customHeight="1" x14ac:dyDescent="0.25">
      <c r="A111" s="91" t="s">
        <v>70</v>
      </c>
      <c r="B111" s="92"/>
      <c r="C111" s="92"/>
      <c r="D111" s="92"/>
      <c r="E111" s="92"/>
      <c r="F111" s="92"/>
      <c r="G111" s="92"/>
      <c r="H111" s="92"/>
      <c r="I111" s="89"/>
      <c r="J111" s="59">
        <v>0</v>
      </c>
      <c r="L111" s="1" t="s">
        <v>100</v>
      </c>
    </row>
    <row r="112" spans="1:12" ht="15.75" customHeight="1" x14ac:dyDescent="0.25">
      <c r="A112" s="91" t="s">
        <v>78</v>
      </c>
      <c r="B112" s="92"/>
      <c r="C112" s="92"/>
      <c r="D112" s="92"/>
      <c r="E112" s="92"/>
      <c r="F112" s="92"/>
      <c r="G112" s="92"/>
      <c r="H112" s="92"/>
      <c r="I112" s="89"/>
      <c r="J112" s="59">
        <f>H42-I97</f>
        <v>0</v>
      </c>
      <c r="L112" s="1" t="s">
        <v>102</v>
      </c>
    </row>
    <row r="113" spans="1:12" ht="15.75" customHeight="1" x14ac:dyDescent="0.25">
      <c r="A113" s="115" t="s">
        <v>79</v>
      </c>
      <c r="B113" s="116"/>
      <c r="C113" s="116"/>
      <c r="D113" s="116"/>
      <c r="E113" s="116"/>
      <c r="F113" s="116"/>
      <c r="G113" s="116"/>
      <c r="H113" s="116"/>
      <c r="I113" s="89"/>
      <c r="J113" s="60">
        <f>I41-H74</f>
        <v>960.96000000000049</v>
      </c>
      <c r="L113" s="1" t="s">
        <v>102</v>
      </c>
    </row>
    <row r="114" spans="1:12" ht="15.75" customHeight="1" thickBot="1" x14ac:dyDescent="0.3">
      <c r="A114" s="115" t="s">
        <v>80</v>
      </c>
      <c r="B114" s="116"/>
      <c r="C114" s="116"/>
      <c r="D114" s="116"/>
      <c r="E114" s="116"/>
      <c r="F114" s="116"/>
      <c r="G114" s="116"/>
      <c r="H114" s="116"/>
      <c r="I114" s="90"/>
      <c r="J114" s="61">
        <f>J112+J111</f>
        <v>0</v>
      </c>
      <c r="L114" s="1" t="s">
        <v>102</v>
      </c>
    </row>
    <row r="115" spans="1:12" ht="66" customHeight="1" x14ac:dyDescent="0.25">
      <c r="A115" s="117" t="s">
        <v>53</v>
      </c>
      <c r="B115" s="117"/>
      <c r="C115" s="117"/>
      <c r="D115" s="117"/>
      <c r="E115" s="117"/>
      <c r="F115" s="117"/>
      <c r="G115" s="117"/>
      <c r="H115" s="117"/>
      <c r="I115" s="117"/>
      <c r="J115" s="117"/>
    </row>
    <row r="116" spans="1:12" ht="15.75" x14ac:dyDescent="0.25">
      <c r="A116" s="256" t="s">
        <v>158</v>
      </c>
      <c r="B116" s="256"/>
      <c r="C116" s="256"/>
      <c r="D116" s="256"/>
      <c r="E116" s="256"/>
      <c r="F116" s="256"/>
      <c r="G116" s="256"/>
      <c r="H116" s="256"/>
      <c r="I116" s="256"/>
      <c r="J116" s="256"/>
      <c r="L116" s="1" t="s">
        <v>100</v>
      </c>
    </row>
    <row r="117" spans="1:12" x14ac:dyDescent="0.25">
      <c r="A117" s="14" t="s">
        <v>62</v>
      </c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2" ht="15.75" x14ac:dyDescent="0.25">
      <c r="A120" s="105" t="s">
        <v>60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1:12" ht="15.75" x14ac:dyDescent="0.25">
      <c r="A121" s="106" t="str">
        <f>E13</f>
        <v>ANTÔNIO ROBERTO ARGERI</v>
      </c>
      <c r="B121" s="106"/>
      <c r="C121" s="106"/>
      <c r="D121" s="106"/>
      <c r="E121" s="106"/>
      <c r="F121" s="106"/>
      <c r="G121" s="106"/>
      <c r="H121" s="106"/>
      <c r="I121" s="106"/>
      <c r="J121" s="106"/>
    </row>
    <row r="122" spans="1:12" ht="15.75" x14ac:dyDescent="0.25">
      <c r="A122" s="106" t="s">
        <v>61</v>
      </c>
      <c r="B122" s="106"/>
      <c r="C122" s="106"/>
      <c r="D122" s="106"/>
      <c r="E122" s="106"/>
      <c r="F122" s="106"/>
      <c r="G122" s="106"/>
      <c r="H122" s="106"/>
      <c r="I122" s="106"/>
      <c r="J122" s="106"/>
    </row>
  </sheetData>
  <mergeCells count="168">
    <mergeCell ref="L7:O7"/>
    <mergeCell ref="A86:E88"/>
    <mergeCell ref="A89:E89"/>
    <mergeCell ref="A99:J99"/>
    <mergeCell ref="A107:H107"/>
    <mergeCell ref="I107:I114"/>
    <mergeCell ref="A115:J115"/>
    <mergeCell ref="A120:J120"/>
    <mergeCell ref="A121:J121"/>
    <mergeCell ref="A96:E96"/>
    <mergeCell ref="A97:E97"/>
    <mergeCell ref="A100:J100"/>
    <mergeCell ref="A101:J101"/>
    <mergeCell ref="A102:J102"/>
    <mergeCell ref="A90:E90"/>
    <mergeCell ref="A91:E91"/>
    <mergeCell ref="A92:E92"/>
    <mergeCell ref="A93:E93"/>
    <mergeCell ref="A94:E94"/>
    <mergeCell ref="A95:E95"/>
    <mergeCell ref="A81:E81"/>
    <mergeCell ref="A82:E82"/>
    <mergeCell ref="A83:E83"/>
    <mergeCell ref="A84:E84"/>
    <mergeCell ref="A122:J122"/>
    <mergeCell ref="A112:H112"/>
    <mergeCell ref="A113:H113"/>
    <mergeCell ref="A114:H114"/>
    <mergeCell ref="A116:J116"/>
    <mergeCell ref="A103:J103"/>
    <mergeCell ref="A104:J104"/>
    <mergeCell ref="A105:J105"/>
    <mergeCell ref="A106:J106"/>
    <mergeCell ref="A108:H108"/>
    <mergeCell ref="A109:H109"/>
    <mergeCell ref="A110:H110"/>
    <mergeCell ref="A111:H111"/>
    <mergeCell ref="A85:E85"/>
    <mergeCell ref="A74:E74"/>
    <mergeCell ref="A76:J76"/>
    <mergeCell ref="A77:J77"/>
    <mergeCell ref="A78:E78"/>
    <mergeCell ref="A79:E79"/>
    <mergeCell ref="A80:E80"/>
    <mergeCell ref="A68:E68"/>
    <mergeCell ref="A69:E69"/>
    <mergeCell ref="A70:E70"/>
    <mergeCell ref="A71:E71"/>
    <mergeCell ref="A72:E72"/>
    <mergeCell ref="A73:E73"/>
    <mergeCell ref="A60:E60"/>
    <mergeCell ref="A61:E61"/>
    <mergeCell ref="A62:E62"/>
    <mergeCell ref="A63:E65"/>
    <mergeCell ref="A66:E66"/>
    <mergeCell ref="A67:E67"/>
    <mergeCell ref="A54:J54"/>
    <mergeCell ref="A55:E55"/>
    <mergeCell ref="A56:E56"/>
    <mergeCell ref="A57:E57"/>
    <mergeCell ref="A58:E58"/>
    <mergeCell ref="A59:E59"/>
    <mergeCell ref="A45:J45"/>
    <mergeCell ref="A46:J46"/>
    <mergeCell ref="A47:J47"/>
    <mergeCell ref="A49:J49"/>
    <mergeCell ref="A52:J52"/>
    <mergeCell ref="A53:J53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1:J5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" right="0" top="0" bottom="0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97" workbookViewId="0">
      <selection activeCell="K120" sqref="K120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6" t="s">
        <v>56</v>
      </c>
      <c r="B7" s="177"/>
      <c r="C7" s="177"/>
      <c r="D7" s="177"/>
      <c r="E7" s="177"/>
      <c r="F7" s="177"/>
      <c r="G7" s="177"/>
      <c r="H7" s="177"/>
      <c r="I7" s="177"/>
      <c r="J7" s="178"/>
      <c r="L7" s="196" t="s">
        <v>99</v>
      </c>
      <c r="M7" s="196"/>
      <c r="N7" s="196"/>
      <c r="O7" s="19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9" t="s">
        <v>0</v>
      </c>
      <c r="B9" s="180"/>
      <c r="C9" s="180"/>
      <c r="D9" s="180"/>
      <c r="E9" s="181" t="s">
        <v>55</v>
      </c>
      <c r="F9" s="181"/>
      <c r="G9" s="181"/>
      <c r="H9" s="181"/>
      <c r="I9" s="181"/>
      <c r="J9" s="182"/>
    </row>
    <row r="10" spans="1:15" s="8" customFormat="1" ht="42" customHeight="1" x14ac:dyDescent="0.25">
      <c r="A10" s="183" t="s">
        <v>1</v>
      </c>
      <c r="B10" s="184"/>
      <c r="C10" s="184"/>
      <c r="D10" s="184"/>
      <c r="E10" s="185" t="s">
        <v>120</v>
      </c>
      <c r="F10" s="185"/>
      <c r="G10" s="185"/>
      <c r="H10" s="185"/>
      <c r="I10" s="185"/>
      <c r="J10" s="186"/>
      <c r="L10" s="8" t="s">
        <v>100</v>
      </c>
    </row>
    <row r="11" spans="1:15" s="8" customFormat="1" ht="21" customHeight="1" x14ac:dyDescent="0.25">
      <c r="A11" s="183" t="s">
        <v>2</v>
      </c>
      <c r="B11" s="184"/>
      <c r="C11" s="184"/>
      <c r="D11" s="184"/>
      <c r="E11" s="187" t="s">
        <v>116</v>
      </c>
      <c r="F11" s="187"/>
      <c r="G11" s="187"/>
      <c r="H11" s="187"/>
      <c r="I11" s="187"/>
      <c r="J11" s="188"/>
      <c r="L11" s="8" t="s">
        <v>100</v>
      </c>
    </row>
    <row r="12" spans="1:15" s="8" customFormat="1" ht="33.6" customHeight="1" x14ac:dyDescent="0.25">
      <c r="A12" s="183" t="s">
        <v>90</v>
      </c>
      <c r="B12" s="184"/>
      <c r="C12" s="184"/>
      <c r="D12" s="184"/>
      <c r="E12" s="185" t="s">
        <v>122</v>
      </c>
      <c r="F12" s="185"/>
      <c r="G12" s="185"/>
      <c r="H12" s="185"/>
      <c r="I12" s="185"/>
      <c r="J12" s="186"/>
      <c r="L12" s="8" t="s">
        <v>100</v>
      </c>
    </row>
    <row r="13" spans="1:15" s="8" customFormat="1" ht="21" customHeight="1" x14ac:dyDescent="0.25">
      <c r="A13" s="183" t="s">
        <v>3</v>
      </c>
      <c r="B13" s="184"/>
      <c r="C13" s="184"/>
      <c r="D13" s="184"/>
      <c r="E13" s="187" t="s">
        <v>143</v>
      </c>
      <c r="F13" s="187"/>
      <c r="G13" s="187"/>
      <c r="H13" s="187"/>
      <c r="I13" s="187"/>
      <c r="J13" s="188"/>
      <c r="L13" s="8" t="s">
        <v>100</v>
      </c>
    </row>
    <row r="14" spans="1:15" s="8" customFormat="1" x14ac:dyDescent="0.25">
      <c r="A14" s="183" t="s">
        <v>4</v>
      </c>
      <c r="B14" s="184"/>
      <c r="C14" s="184"/>
      <c r="D14" s="184"/>
      <c r="E14" s="187" t="s">
        <v>147</v>
      </c>
      <c r="F14" s="187"/>
      <c r="G14" s="187"/>
      <c r="H14" s="187"/>
      <c r="I14" s="187"/>
      <c r="J14" s="188"/>
      <c r="L14" s="8" t="s">
        <v>100</v>
      </c>
    </row>
    <row r="15" spans="1:15" s="8" customFormat="1" ht="71.25" customHeight="1" x14ac:dyDescent="0.25">
      <c r="A15" s="183" t="s">
        <v>5</v>
      </c>
      <c r="B15" s="184"/>
      <c r="C15" s="184"/>
      <c r="D15" s="184"/>
      <c r="E15" s="185" t="s">
        <v>117</v>
      </c>
      <c r="F15" s="185"/>
      <c r="G15" s="185"/>
      <c r="H15" s="185"/>
      <c r="I15" s="185"/>
      <c r="J15" s="186"/>
      <c r="L15" s="8" t="s">
        <v>100</v>
      </c>
    </row>
    <row r="16" spans="1:15" s="8" customFormat="1" ht="21" customHeight="1" x14ac:dyDescent="0.25">
      <c r="A16" s="183" t="s">
        <v>6</v>
      </c>
      <c r="B16" s="184"/>
      <c r="C16" s="184"/>
      <c r="D16" s="184"/>
      <c r="E16" s="187" t="s">
        <v>106</v>
      </c>
      <c r="F16" s="187"/>
      <c r="G16" s="187"/>
      <c r="H16" s="187"/>
      <c r="I16" s="187"/>
      <c r="J16" s="188"/>
      <c r="L16" s="8" t="s">
        <v>100</v>
      </c>
    </row>
    <row r="17" spans="1:16" s="8" customFormat="1" ht="21" customHeight="1" thickBot="1" x14ac:dyDescent="0.3">
      <c r="A17" s="192" t="s">
        <v>7</v>
      </c>
      <c r="B17" s="193"/>
      <c r="C17" s="193"/>
      <c r="D17" s="193"/>
      <c r="E17" s="194" t="s">
        <v>130</v>
      </c>
      <c r="F17" s="194"/>
      <c r="G17" s="194"/>
      <c r="H17" s="194"/>
      <c r="I17" s="194"/>
      <c r="J17" s="195"/>
      <c r="L17" s="8" t="s">
        <v>100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9" t="s">
        <v>8</v>
      </c>
      <c r="B19" s="190"/>
      <c r="C19" s="190"/>
      <c r="D19" s="38" t="s">
        <v>57</v>
      </c>
      <c r="E19" s="190" t="s">
        <v>9</v>
      </c>
      <c r="F19" s="190"/>
      <c r="G19" s="190" t="s">
        <v>10</v>
      </c>
      <c r="H19" s="190"/>
      <c r="I19" s="190" t="s">
        <v>11</v>
      </c>
      <c r="J19" s="191"/>
    </row>
    <row r="20" spans="1:16" x14ac:dyDescent="0.25">
      <c r="A20" s="200" t="s">
        <v>59</v>
      </c>
      <c r="B20" s="201"/>
      <c r="C20" s="201"/>
      <c r="D20" s="57" t="s">
        <v>163</v>
      </c>
      <c r="E20" s="202">
        <v>45289</v>
      </c>
      <c r="F20" s="202"/>
      <c r="G20" s="202" t="s">
        <v>119</v>
      </c>
      <c r="H20" s="203"/>
      <c r="I20" s="204">
        <v>11675.52</v>
      </c>
      <c r="J20" s="205"/>
      <c r="L20" s="1" t="s">
        <v>100</v>
      </c>
      <c r="M20" s="33"/>
    </row>
    <row r="21" spans="1:16" x14ac:dyDescent="0.25">
      <c r="A21" s="200" t="s">
        <v>12</v>
      </c>
      <c r="B21" s="201"/>
      <c r="C21" s="201"/>
      <c r="D21" s="15"/>
      <c r="E21" s="209"/>
      <c r="F21" s="210"/>
      <c r="G21" s="210"/>
      <c r="H21" s="210"/>
      <c r="I21" s="174"/>
      <c r="J21" s="175"/>
      <c r="L21" s="1" t="s">
        <v>100</v>
      </c>
      <c r="M21" s="34"/>
    </row>
    <row r="22" spans="1:16" ht="15.75" thickBot="1" x14ac:dyDescent="0.3">
      <c r="A22" s="165" t="s">
        <v>12</v>
      </c>
      <c r="B22" s="166"/>
      <c r="C22" s="166"/>
      <c r="D22" s="13"/>
      <c r="E22" s="167"/>
      <c r="F22" s="167"/>
      <c r="G22" s="167"/>
      <c r="H22" s="167"/>
      <c r="I22" s="167"/>
      <c r="J22" s="168"/>
      <c r="L22" s="1" t="s">
        <v>100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7" t="s">
        <v>13</v>
      </c>
      <c r="B24" s="108"/>
      <c r="C24" s="108"/>
      <c r="D24" s="108"/>
      <c r="E24" s="108"/>
      <c r="F24" s="108"/>
      <c r="G24" s="108"/>
      <c r="H24" s="108"/>
      <c r="I24" s="108"/>
      <c r="J24" s="109"/>
    </row>
    <row r="25" spans="1:16" ht="37.5" customHeight="1" x14ac:dyDescent="0.25">
      <c r="A25" s="206" t="s">
        <v>14</v>
      </c>
      <c r="B25" s="207"/>
      <c r="C25" s="207" t="s">
        <v>15</v>
      </c>
      <c r="D25" s="207"/>
      <c r="E25" s="207" t="s">
        <v>16</v>
      </c>
      <c r="F25" s="207"/>
      <c r="G25" s="207" t="s">
        <v>17</v>
      </c>
      <c r="H25" s="207"/>
      <c r="I25" s="207" t="s">
        <v>18</v>
      </c>
      <c r="J25" s="208"/>
      <c r="M25" s="54"/>
      <c r="N25" s="54"/>
      <c r="O25" s="54"/>
      <c r="P25" s="54"/>
    </row>
    <row r="26" spans="1:16" ht="18.600000000000001" customHeight="1" x14ac:dyDescent="0.25">
      <c r="A26" s="169">
        <v>45519</v>
      </c>
      <c r="B26" s="170"/>
      <c r="C26" s="301">
        <v>972.95</v>
      </c>
      <c r="D26" s="302"/>
      <c r="E26" s="173">
        <v>45510</v>
      </c>
      <c r="F26" s="170"/>
      <c r="G26" s="274">
        <v>553345000015554</v>
      </c>
      <c r="H26" s="170"/>
      <c r="I26" s="144">
        <v>972.95</v>
      </c>
      <c r="J26" s="145"/>
      <c r="L26" s="1" t="s">
        <v>100</v>
      </c>
      <c r="M26" s="54"/>
      <c r="N26" s="54"/>
      <c r="O26" s="54"/>
      <c r="P26" s="54"/>
    </row>
    <row r="27" spans="1:16" x14ac:dyDescent="0.25">
      <c r="A27" s="162"/>
      <c r="B27" s="163"/>
      <c r="C27" s="143"/>
      <c r="D27" s="140"/>
      <c r="E27" s="164"/>
      <c r="F27" s="163"/>
      <c r="G27" s="143"/>
      <c r="H27" s="140"/>
      <c r="I27" s="144">
        <v>0</v>
      </c>
      <c r="J27" s="145"/>
      <c r="L27" s="1" t="s">
        <v>100</v>
      </c>
      <c r="M27" s="54"/>
      <c r="N27" s="54"/>
      <c r="O27" s="54"/>
      <c r="P27" s="54"/>
    </row>
    <row r="28" spans="1:16" x14ac:dyDescent="0.25">
      <c r="A28" s="162"/>
      <c r="B28" s="163"/>
      <c r="C28" s="143"/>
      <c r="D28" s="140"/>
      <c r="E28" s="164"/>
      <c r="F28" s="163"/>
      <c r="G28" s="143"/>
      <c r="H28" s="140"/>
      <c r="I28" s="144">
        <v>0</v>
      </c>
      <c r="J28" s="145"/>
      <c r="L28" s="1" t="s">
        <v>100</v>
      </c>
    </row>
    <row r="29" spans="1:16" x14ac:dyDescent="0.25">
      <c r="A29" s="162"/>
      <c r="B29" s="163"/>
      <c r="C29" s="143"/>
      <c r="D29" s="140"/>
      <c r="E29" s="164"/>
      <c r="F29" s="163"/>
      <c r="G29" s="143"/>
      <c r="H29" s="140"/>
      <c r="I29" s="144">
        <v>0</v>
      </c>
      <c r="J29" s="145"/>
      <c r="L29" s="1" t="s">
        <v>100</v>
      </c>
    </row>
    <row r="30" spans="1:16" x14ac:dyDescent="0.25">
      <c r="A30" s="162"/>
      <c r="B30" s="163"/>
      <c r="C30" s="143"/>
      <c r="D30" s="140"/>
      <c r="E30" s="164"/>
      <c r="F30" s="163"/>
      <c r="G30" s="143"/>
      <c r="H30" s="140"/>
      <c r="I30" s="144">
        <v>0</v>
      </c>
      <c r="J30" s="145"/>
      <c r="L30" s="1" t="s">
        <v>100</v>
      </c>
    </row>
    <row r="31" spans="1:16" x14ac:dyDescent="0.25">
      <c r="A31" s="139"/>
      <c r="B31" s="140"/>
      <c r="C31" s="141"/>
      <c r="D31" s="142"/>
      <c r="E31" s="143"/>
      <c r="F31" s="140"/>
      <c r="G31" s="143"/>
      <c r="H31" s="140"/>
      <c r="I31" s="144">
        <v>0</v>
      </c>
      <c r="J31" s="145"/>
      <c r="L31" s="1" t="s">
        <v>100</v>
      </c>
    </row>
    <row r="32" spans="1:16" x14ac:dyDescent="0.25">
      <c r="A32" s="139"/>
      <c r="B32" s="140"/>
      <c r="C32" s="141"/>
      <c r="D32" s="142"/>
      <c r="E32" s="143"/>
      <c r="F32" s="140"/>
      <c r="G32" s="143"/>
      <c r="H32" s="140"/>
      <c r="I32" s="144">
        <v>0</v>
      </c>
      <c r="J32" s="145"/>
      <c r="L32" s="1" t="s">
        <v>100</v>
      </c>
    </row>
    <row r="33" spans="1:12" x14ac:dyDescent="0.25">
      <c r="A33" s="139"/>
      <c r="B33" s="140"/>
      <c r="C33" s="141"/>
      <c r="D33" s="142"/>
      <c r="E33" s="143"/>
      <c r="F33" s="140"/>
      <c r="G33" s="143"/>
      <c r="H33" s="140"/>
      <c r="I33" s="144">
        <v>0</v>
      </c>
      <c r="J33" s="145"/>
      <c r="L33" s="1" t="s">
        <v>100</v>
      </c>
    </row>
    <row r="34" spans="1:12" x14ac:dyDescent="0.25">
      <c r="A34" s="139"/>
      <c r="B34" s="140"/>
      <c r="C34" s="141"/>
      <c r="D34" s="142"/>
      <c r="E34" s="143"/>
      <c r="F34" s="140"/>
      <c r="G34" s="143"/>
      <c r="H34" s="140"/>
      <c r="I34" s="144">
        <v>0</v>
      </c>
      <c r="J34" s="145"/>
      <c r="L34" s="1" t="s">
        <v>100</v>
      </c>
    </row>
    <row r="35" spans="1:12" ht="15" customHeight="1" thickBot="1" x14ac:dyDescent="0.3">
      <c r="A35" s="153" t="s">
        <v>54</v>
      </c>
      <c r="B35" s="154"/>
      <c r="C35" s="154"/>
      <c r="D35" s="154"/>
      <c r="E35" s="154"/>
      <c r="F35" s="155"/>
      <c r="G35" s="150" t="s">
        <v>58</v>
      </c>
      <c r="H35" s="150"/>
      <c r="I35" s="151" t="s">
        <v>133</v>
      </c>
      <c r="J35" s="152"/>
    </row>
    <row r="36" spans="1:12" x14ac:dyDescent="0.25">
      <c r="A36" s="146" t="s">
        <v>71</v>
      </c>
      <c r="B36" s="147"/>
      <c r="C36" s="147"/>
      <c r="D36" s="147"/>
      <c r="E36" s="147"/>
      <c r="F36" s="147"/>
      <c r="G36" s="156"/>
      <c r="H36" s="63">
        <f>'JUL 24'!J112</f>
        <v>0</v>
      </c>
      <c r="I36" s="64">
        <f>'JUL 24'!J113</f>
        <v>960.96000000000049</v>
      </c>
      <c r="J36" s="159"/>
      <c r="L36" s="1" t="s">
        <v>101</v>
      </c>
    </row>
    <row r="37" spans="1:12" x14ac:dyDescent="0.25">
      <c r="A37" s="148" t="s">
        <v>72</v>
      </c>
      <c r="B37" s="149"/>
      <c r="C37" s="149"/>
      <c r="D37" s="149"/>
      <c r="E37" s="149"/>
      <c r="F37" s="149"/>
      <c r="G37" s="157"/>
      <c r="H37" s="65"/>
      <c r="I37" s="66">
        <f>I26+I27+I28+I29+I30+I31+I32+I33+I34</f>
        <v>972.95</v>
      </c>
      <c r="J37" s="159"/>
      <c r="L37" s="1" t="s">
        <v>101</v>
      </c>
    </row>
    <row r="38" spans="1:12" x14ac:dyDescent="0.25">
      <c r="A38" s="161" t="s">
        <v>73</v>
      </c>
      <c r="B38" s="149"/>
      <c r="C38" s="149"/>
      <c r="D38" s="149"/>
      <c r="E38" s="149"/>
      <c r="F38" s="149"/>
      <c r="G38" s="157"/>
      <c r="H38" s="67">
        <v>0</v>
      </c>
      <c r="I38" s="68"/>
      <c r="J38" s="159"/>
      <c r="L38" s="1" t="s">
        <v>100</v>
      </c>
    </row>
    <row r="39" spans="1:12" x14ac:dyDescent="0.25">
      <c r="A39" s="148" t="s">
        <v>74</v>
      </c>
      <c r="B39" s="149"/>
      <c r="C39" s="149"/>
      <c r="D39" s="149"/>
      <c r="E39" s="149"/>
      <c r="F39" s="149"/>
      <c r="G39" s="157"/>
      <c r="H39" s="65"/>
      <c r="I39" s="66">
        <v>0</v>
      </c>
      <c r="J39" s="159"/>
      <c r="L39" s="1" t="s">
        <v>100</v>
      </c>
    </row>
    <row r="40" spans="1:12" ht="24" customHeight="1" x14ac:dyDescent="0.25">
      <c r="A40" s="148" t="s">
        <v>92</v>
      </c>
      <c r="B40" s="149"/>
      <c r="C40" s="149"/>
      <c r="D40" s="149"/>
      <c r="E40" s="149"/>
      <c r="F40" s="149"/>
      <c r="G40" s="157"/>
      <c r="H40" s="67">
        <v>0</v>
      </c>
      <c r="I40" s="66">
        <v>0</v>
      </c>
      <c r="J40" s="159"/>
      <c r="L40" s="1" t="s">
        <v>100</v>
      </c>
    </row>
    <row r="41" spans="1:12" x14ac:dyDescent="0.25">
      <c r="A41" s="148" t="s">
        <v>75</v>
      </c>
      <c r="B41" s="149"/>
      <c r="C41" s="149"/>
      <c r="D41" s="149"/>
      <c r="E41" s="149"/>
      <c r="F41" s="197"/>
      <c r="G41" s="157"/>
      <c r="H41" s="65"/>
      <c r="I41" s="66">
        <f>I36+I37+I39+I40</f>
        <v>1933.9100000000005</v>
      </c>
      <c r="J41" s="159"/>
      <c r="L41" s="1" t="s">
        <v>101</v>
      </c>
    </row>
    <row r="42" spans="1:12" x14ac:dyDescent="0.25">
      <c r="A42" s="148" t="s">
        <v>76</v>
      </c>
      <c r="B42" s="149"/>
      <c r="C42" s="149"/>
      <c r="D42" s="149"/>
      <c r="E42" s="149"/>
      <c r="F42" s="197"/>
      <c r="G42" s="157"/>
      <c r="H42" s="67">
        <v>1793</v>
      </c>
      <c r="I42" s="65"/>
      <c r="J42" s="159"/>
      <c r="L42" s="1" t="s">
        <v>101</v>
      </c>
    </row>
    <row r="43" spans="1:12" ht="15" customHeight="1" thickBot="1" x14ac:dyDescent="0.3">
      <c r="A43" s="137" t="s">
        <v>77</v>
      </c>
      <c r="B43" s="138"/>
      <c r="C43" s="138"/>
      <c r="D43" s="138"/>
      <c r="E43" s="138"/>
      <c r="F43" s="138"/>
      <c r="G43" s="158"/>
      <c r="H43" s="69"/>
      <c r="I43" s="70">
        <f>H42+I41</f>
        <v>3726.9100000000008</v>
      </c>
      <c r="J43" s="160"/>
      <c r="L43" s="1" t="s">
        <v>101</v>
      </c>
    </row>
    <row r="45" spans="1:12" x14ac:dyDescent="0.25">
      <c r="A45" s="124" t="s">
        <v>93</v>
      </c>
      <c r="B45" s="124"/>
      <c r="C45" s="124"/>
      <c r="D45" s="124"/>
      <c r="E45" s="124"/>
      <c r="F45" s="124"/>
      <c r="G45" s="124"/>
      <c r="H45" s="124"/>
      <c r="I45" s="124"/>
      <c r="J45" s="124"/>
    </row>
    <row r="46" spans="1:12" x14ac:dyDescent="0.25">
      <c r="A46" s="124" t="s">
        <v>20</v>
      </c>
      <c r="B46" s="124"/>
      <c r="C46" s="124"/>
      <c r="D46" s="124"/>
      <c r="E46" s="124"/>
      <c r="F46" s="124"/>
      <c r="G46" s="124"/>
      <c r="H46" s="124"/>
      <c r="I46" s="124"/>
      <c r="J46" s="124"/>
    </row>
    <row r="47" spans="1:12" x14ac:dyDescent="0.25">
      <c r="A47" s="124" t="s">
        <v>21</v>
      </c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2" ht="15.75" thickBot="1" x14ac:dyDescent="0.3"/>
    <row r="49" spans="1:12" ht="63" customHeight="1" thickBot="1" x14ac:dyDescent="0.3">
      <c r="A49" s="129" t="s">
        <v>166</v>
      </c>
      <c r="B49" s="130"/>
      <c r="C49" s="130"/>
      <c r="D49" s="130"/>
      <c r="E49" s="130"/>
      <c r="F49" s="130"/>
      <c r="G49" s="130"/>
      <c r="H49" s="130"/>
      <c r="I49" s="130"/>
      <c r="J49" s="131"/>
      <c r="L49" s="8" t="s">
        <v>100</v>
      </c>
    </row>
    <row r="50" spans="1:12" ht="15.75" thickBo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2" x14ac:dyDescent="0.25">
      <c r="A51" s="107" t="s">
        <v>22</v>
      </c>
      <c r="B51" s="108"/>
      <c r="C51" s="108"/>
      <c r="D51" s="108"/>
      <c r="E51" s="108"/>
      <c r="F51" s="108"/>
      <c r="G51" s="108"/>
      <c r="H51" s="108"/>
      <c r="I51" s="108"/>
      <c r="J51" s="109"/>
    </row>
    <row r="52" spans="1:12" x14ac:dyDescent="0.25">
      <c r="A52" s="133" t="s">
        <v>142</v>
      </c>
      <c r="B52" s="134"/>
      <c r="C52" s="134"/>
      <c r="D52" s="134"/>
      <c r="E52" s="134"/>
      <c r="F52" s="134"/>
      <c r="G52" s="134"/>
      <c r="H52" s="134"/>
      <c r="I52" s="134"/>
      <c r="J52" s="135"/>
    </row>
    <row r="53" spans="1:12" ht="72" x14ac:dyDescent="0.25">
      <c r="A53" s="252" t="s">
        <v>23</v>
      </c>
      <c r="B53" s="253"/>
      <c r="C53" s="253"/>
      <c r="D53" s="253"/>
      <c r="E53" s="253"/>
      <c r="F53" s="83" t="s">
        <v>24</v>
      </c>
      <c r="G53" s="83" t="s">
        <v>160</v>
      </c>
      <c r="H53" s="84" t="s">
        <v>161</v>
      </c>
      <c r="I53" s="83" t="s">
        <v>162</v>
      </c>
      <c r="J53" s="85" t="s">
        <v>28</v>
      </c>
    </row>
    <row r="54" spans="1:12" x14ac:dyDescent="0.25">
      <c r="A54" s="241" t="s">
        <v>29</v>
      </c>
      <c r="B54" s="242"/>
      <c r="C54" s="242"/>
      <c r="D54" s="242"/>
      <c r="E54" s="242"/>
      <c r="F54" s="71">
        <v>952.16</v>
      </c>
      <c r="G54" s="71">
        <v>0</v>
      </c>
      <c r="H54" s="72">
        <v>952.16</v>
      </c>
      <c r="I54" s="71">
        <f>G54+H54</f>
        <v>952.16</v>
      </c>
      <c r="J54" s="73">
        <v>0</v>
      </c>
      <c r="L54" s="1" t="s">
        <v>100</v>
      </c>
    </row>
    <row r="55" spans="1:12" x14ac:dyDescent="0.25">
      <c r="A55" s="241" t="s">
        <v>30</v>
      </c>
      <c r="B55" s="242"/>
      <c r="C55" s="242"/>
      <c r="D55" s="242"/>
      <c r="E55" s="242"/>
      <c r="F55" s="71">
        <v>0</v>
      </c>
      <c r="G55" s="71">
        <v>0</v>
      </c>
      <c r="H55" s="72">
        <v>0</v>
      </c>
      <c r="I55" s="71">
        <f t="shared" ref="I55:I69" si="0">G55+H55</f>
        <v>0</v>
      </c>
      <c r="J55" s="73">
        <v>0</v>
      </c>
      <c r="L55" s="1" t="s">
        <v>100</v>
      </c>
    </row>
    <row r="56" spans="1:12" x14ac:dyDescent="0.25">
      <c r="A56" s="241" t="s">
        <v>31</v>
      </c>
      <c r="B56" s="242"/>
      <c r="C56" s="242"/>
      <c r="D56" s="242"/>
      <c r="E56" s="242"/>
      <c r="F56" s="71">
        <v>0</v>
      </c>
      <c r="G56" s="71">
        <v>0</v>
      </c>
      <c r="H56" s="72">
        <v>0</v>
      </c>
      <c r="I56" s="71">
        <f t="shared" si="0"/>
        <v>0</v>
      </c>
      <c r="J56" s="73">
        <v>0</v>
      </c>
      <c r="L56" s="1" t="s">
        <v>100</v>
      </c>
    </row>
    <row r="57" spans="1:12" x14ac:dyDescent="0.25">
      <c r="A57" s="241" t="s">
        <v>32</v>
      </c>
      <c r="B57" s="242"/>
      <c r="C57" s="242"/>
      <c r="D57" s="242"/>
      <c r="E57" s="242"/>
      <c r="F57" s="71">
        <v>0</v>
      </c>
      <c r="G57" s="71">
        <v>0</v>
      </c>
      <c r="H57" s="72">
        <v>0</v>
      </c>
      <c r="I57" s="71">
        <f t="shared" si="0"/>
        <v>0</v>
      </c>
      <c r="J57" s="73">
        <v>0</v>
      </c>
      <c r="L57" s="1" t="s">
        <v>100</v>
      </c>
    </row>
    <row r="58" spans="1:12" x14ac:dyDescent="0.25">
      <c r="A58" s="241" t="s">
        <v>33</v>
      </c>
      <c r="B58" s="242"/>
      <c r="C58" s="242"/>
      <c r="D58" s="242"/>
      <c r="E58" s="242"/>
      <c r="F58" s="71">
        <v>0</v>
      </c>
      <c r="G58" s="71">
        <v>0</v>
      </c>
      <c r="H58" s="72">
        <v>0</v>
      </c>
      <c r="I58" s="71">
        <f t="shared" si="0"/>
        <v>0</v>
      </c>
      <c r="J58" s="73">
        <v>0</v>
      </c>
      <c r="L58" s="1" t="s">
        <v>100</v>
      </c>
    </row>
    <row r="59" spans="1:12" x14ac:dyDescent="0.25">
      <c r="A59" s="241" t="s">
        <v>34</v>
      </c>
      <c r="B59" s="242"/>
      <c r="C59" s="242"/>
      <c r="D59" s="242"/>
      <c r="E59" s="242"/>
      <c r="F59" s="71">
        <v>0</v>
      </c>
      <c r="G59" s="71">
        <v>0</v>
      </c>
      <c r="H59" s="72">
        <v>0</v>
      </c>
      <c r="I59" s="71">
        <f t="shared" si="0"/>
        <v>0</v>
      </c>
      <c r="J59" s="73">
        <v>0</v>
      </c>
      <c r="L59" s="1" t="s">
        <v>100</v>
      </c>
    </row>
    <row r="60" spans="1:12" x14ac:dyDescent="0.25">
      <c r="A60" s="241" t="s">
        <v>35</v>
      </c>
      <c r="B60" s="242"/>
      <c r="C60" s="242"/>
      <c r="D60" s="242"/>
      <c r="E60" s="242"/>
      <c r="F60" s="71">
        <v>0</v>
      </c>
      <c r="G60" s="71">
        <v>0</v>
      </c>
      <c r="H60" s="72">
        <v>0</v>
      </c>
      <c r="I60" s="71">
        <f t="shared" si="0"/>
        <v>0</v>
      </c>
      <c r="J60" s="73">
        <v>0</v>
      </c>
      <c r="L60" s="1" t="s">
        <v>100</v>
      </c>
    </row>
    <row r="61" spans="1:12" ht="15" customHeight="1" x14ac:dyDescent="0.25">
      <c r="A61" s="243" t="s">
        <v>63</v>
      </c>
      <c r="B61" s="244"/>
      <c r="C61" s="244"/>
      <c r="D61" s="244"/>
      <c r="E61" s="245"/>
      <c r="F61" s="71">
        <v>0</v>
      </c>
      <c r="G61" s="71">
        <v>0</v>
      </c>
      <c r="H61" s="72">
        <v>0</v>
      </c>
      <c r="I61" s="71">
        <f t="shared" si="0"/>
        <v>0</v>
      </c>
      <c r="J61" s="73">
        <v>0</v>
      </c>
      <c r="L61" s="1" t="s">
        <v>100</v>
      </c>
    </row>
    <row r="62" spans="1:12" x14ac:dyDescent="0.25">
      <c r="A62" s="246"/>
      <c r="B62" s="247"/>
      <c r="C62" s="247"/>
      <c r="D62" s="247"/>
      <c r="E62" s="248"/>
      <c r="F62" s="71">
        <v>0</v>
      </c>
      <c r="G62" s="71">
        <v>0</v>
      </c>
      <c r="H62" s="72">
        <v>0</v>
      </c>
      <c r="I62" s="71">
        <f t="shared" si="0"/>
        <v>0</v>
      </c>
      <c r="J62" s="73">
        <v>0</v>
      </c>
      <c r="L62" s="1" t="s">
        <v>100</v>
      </c>
    </row>
    <row r="63" spans="1:12" x14ac:dyDescent="0.25">
      <c r="A63" s="249"/>
      <c r="B63" s="250"/>
      <c r="C63" s="250"/>
      <c r="D63" s="250"/>
      <c r="E63" s="251"/>
      <c r="F63" s="71">
        <v>0</v>
      </c>
      <c r="G63" s="71">
        <v>0</v>
      </c>
      <c r="H63" s="72">
        <v>0</v>
      </c>
      <c r="I63" s="71">
        <f t="shared" si="0"/>
        <v>0</v>
      </c>
      <c r="J63" s="73">
        <v>0</v>
      </c>
      <c r="L63" s="1" t="s">
        <v>100</v>
      </c>
    </row>
    <row r="64" spans="1:12" x14ac:dyDescent="0.25">
      <c r="A64" s="241" t="s">
        <v>36</v>
      </c>
      <c r="B64" s="242"/>
      <c r="C64" s="242"/>
      <c r="D64" s="242"/>
      <c r="E64" s="242"/>
      <c r="F64" s="71">
        <v>0</v>
      </c>
      <c r="G64" s="71">
        <v>0</v>
      </c>
      <c r="H64" s="72">
        <v>0</v>
      </c>
      <c r="I64" s="71">
        <f t="shared" si="0"/>
        <v>0</v>
      </c>
      <c r="J64" s="73">
        <v>0</v>
      </c>
      <c r="L64" s="1" t="s">
        <v>100</v>
      </c>
    </row>
    <row r="65" spans="1:12" x14ac:dyDescent="0.25">
      <c r="A65" s="241" t="s">
        <v>37</v>
      </c>
      <c r="B65" s="242"/>
      <c r="C65" s="242"/>
      <c r="D65" s="242"/>
      <c r="E65" s="242"/>
      <c r="F65" s="71">
        <v>0</v>
      </c>
      <c r="G65" s="71">
        <v>0</v>
      </c>
      <c r="H65" s="72">
        <v>0</v>
      </c>
      <c r="I65" s="71">
        <f t="shared" si="0"/>
        <v>0</v>
      </c>
      <c r="J65" s="73">
        <v>0</v>
      </c>
      <c r="L65" s="1" t="s">
        <v>100</v>
      </c>
    </row>
    <row r="66" spans="1:12" x14ac:dyDescent="0.25">
      <c r="A66" s="241" t="s">
        <v>38</v>
      </c>
      <c r="B66" s="242"/>
      <c r="C66" s="242"/>
      <c r="D66" s="242"/>
      <c r="E66" s="242"/>
      <c r="F66" s="71">
        <v>0</v>
      </c>
      <c r="G66" s="71">
        <v>0</v>
      </c>
      <c r="H66" s="72">
        <v>0</v>
      </c>
      <c r="I66" s="71">
        <f t="shared" si="0"/>
        <v>0</v>
      </c>
      <c r="J66" s="73">
        <v>0</v>
      </c>
      <c r="L66" s="1" t="s">
        <v>100</v>
      </c>
    </row>
    <row r="67" spans="1:12" x14ac:dyDescent="0.25">
      <c r="A67" s="241" t="s">
        <v>39</v>
      </c>
      <c r="B67" s="242"/>
      <c r="C67" s="242"/>
      <c r="D67" s="242"/>
      <c r="E67" s="242"/>
      <c r="F67" s="71">
        <v>0</v>
      </c>
      <c r="G67" s="71">
        <v>0</v>
      </c>
      <c r="H67" s="72">
        <v>0</v>
      </c>
      <c r="I67" s="71">
        <f t="shared" si="0"/>
        <v>0</v>
      </c>
      <c r="J67" s="73">
        <v>0</v>
      </c>
      <c r="L67" s="1" t="s">
        <v>100</v>
      </c>
    </row>
    <row r="68" spans="1:12" x14ac:dyDescent="0.25">
      <c r="A68" s="241" t="s">
        <v>40</v>
      </c>
      <c r="B68" s="242"/>
      <c r="C68" s="242"/>
      <c r="D68" s="242"/>
      <c r="E68" s="242"/>
      <c r="F68" s="71">
        <v>0</v>
      </c>
      <c r="G68" s="71">
        <v>0</v>
      </c>
      <c r="H68" s="72">
        <v>0</v>
      </c>
      <c r="I68" s="71">
        <f t="shared" si="0"/>
        <v>0</v>
      </c>
      <c r="J68" s="73">
        <v>0</v>
      </c>
      <c r="L68" s="1" t="s">
        <v>100</v>
      </c>
    </row>
    <row r="69" spans="1:12" x14ac:dyDescent="0.25">
      <c r="A69" s="241" t="s">
        <v>41</v>
      </c>
      <c r="B69" s="242"/>
      <c r="C69" s="242"/>
      <c r="D69" s="242"/>
      <c r="E69" s="242"/>
      <c r="F69" s="71">
        <v>0</v>
      </c>
      <c r="G69" s="71">
        <v>0</v>
      </c>
      <c r="H69" s="72">
        <v>0</v>
      </c>
      <c r="I69" s="71">
        <f t="shared" si="0"/>
        <v>0</v>
      </c>
      <c r="J69" s="73">
        <v>0</v>
      </c>
      <c r="L69" s="1" t="s">
        <v>100</v>
      </c>
    </row>
    <row r="70" spans="1:12" x14ac:dyDescent="0.25">
      <c r="A70" s="241" t="s">
        <v>42</v>
      </c>
      <c r="B70" s="242"/>
      <c r="C70" s="242"/>
      <c r="D70" s="242"/>
      <c r="E70" s="242"/>
      <c r="F70" s="71">
        <v>21.1</v>
      </c>
      <c r="G70" s="71">
        <v>0</v>
      </c>
      <c r="H70" s="72">
        <v>21.1</v>
      </c>
      <c r="I70" s="71"/>
      <c r="J70" s="73">
        <v>0</v>
      </c>
      <c r="L70" s="1" t="s">
        <v>100</v>
      </c>
    </row>
    <row r="71" spans="1:12" x14ac:dyDescent="0.25">
      <c r="A71" s="241" t="s">
        <v>43</v>
      </c>
      <c r="B71" s="242"/>
      <c r="C71" s="242"/>
      <c r="D71" s="242"/>
      <c r="E71" s="242"/>
      <c r="F71" s="71">
        <v>0</v>
      </c>
      <c r="G71" s="71">
        <v>0</v>
      </c>
      <c r="H71" s="72">
        <v>0</v>
      </c>
      <c r="I71" s="71">
        <v>0</v>
      </c>
      <c r="J71" s="73">
        <v>0</v>
      </c>
      <c r="L71" s="1" t="s">
        <v>100</v>
      </c>
    </row>
    <row r="72" spans="1:12" ht="15.75" thickBot="1" x14ac:dyDescent="0.3">
      <c r="A72" s="254" t="s">
        <v>44</v>
      </c>
      <c r="B72" s="255"/>
      <c r="C72" s="255"/>
      <c r="D72" s="255"/>
      <c r="E72" s="255"/>
      <c r="F72" s="74">
        <f>I72</f>
        <v>952.16</v>
      </c>
      <c r="G72" s="74">
        <f t="shared" ref="G72:J72" si="1">SUM(G54:G71)</f>
        <v>0</v>
      </c>
      <c r="H72" s="75">
        <f t="shared" si="1"/>
        <v>973.26</v>
      </c>
      <c r="I72" s="74">
        <f t="shared" si="1"/>
        <v>952.16</v>
      </c>
      <c r="J72" s="76">
        <f t="shared" si="1"/>
        <v>0</v>
      </c>
      <c r="L72" s="1" t="s">
        <v>101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7" t="s">
        <v>22</v>
      </c>
      <c r="B74" s="108"/>
      <c r="C74" s="108"/>
      <c r="D74" s="108"/>
      <c r="E74" s="108"/>
      <c r="F74" s="108"/>
      <c r="G74" s="108"/>
      <c r="H74" s="108"/>
      <c r="I74" s="108"/>
      <c r="J74" s="109"/>
    </row>
    <row r="75" spans="1:12" x14ac:dyDescent="0.25">
      <c r="A75" s="110" t="s">
        <v>64</v>
      </c>
      <c r="B75" s="111"/>
      <c r="C75" s="111"/>
      <c r="D75" s="111"/>
      <c r="E75" s="111"/>
      <c r="F75" s="111"/>
      <c r="G75" s="111"/>
      <c r="H75" s="111"/>
      <c r="I75" s="111"/>
      <c r="J75" s="112"/>
    </row>
    <row r="76" spans="1:12" ht="72" x14ac:dyDescent="0.25">
      <c r="A76" s="113" t="s">
        <v>23</v>
      </c>
      <c r="B76" s="114"/>
      <c r="C76" s="114"/>
      <c r="D76" s="114"/>
      <c r="E76" s="114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241" t="s">
        <v>29</v>
      </c>
      <c r="B77" s="242"/>
      <c r="C77" s="242"/>
      <c r="D77" s="242"/>
      <c r="E77" s="242"/>
      <c r="F77" s="71">
        <v>1793</v>
      </c>
      <c r="G77" s="71">
        <v>0</v>
      </c>
      <c r="H77" s="72">
        <v>1793</v>
      </c>
      <c r="I77" s="71">
        <f>G77+H77</f>
        <v>1793</v>
      </c>
      <c r="J77" s="73">
        <v>0</v>
      </c>
      <c r="L77" s="1" t="s">
        <v>100</v>
      </c>
    </row>
    <row r="78" spans="1:12" x14ac:dyDescent="0.25">
      <c r="A78" s="241" t="s">
        <v>30</v>
      </c>
      <c r="B78" s="242"/>
      <c r="C78" s="242"/>
      <c r="D78" s="242"/>
      <c r="E78" s="242"/>
      <c r="F78" s="71">
        <v>0</v>
      </c>
      <c r="G78" s="71">
        <v>0</v>
      </c>
      <c r="H78" s="72">
        <v>0</v>
      </c>
      <c r="I78" s="71">
        <f t="shared" ref="I78:I93" si="2">G78+H78</f>
        <v>0</v>
      </c>
      <c r="J78" s="73">
        <v>0</v>
      </c>
      <c r="L78" s="1" t="s">
        <v>100</v>
      </c>
    </row>
    <row r="79" spans="1:12" x14ac:dyDescent="0.25">
      <c r="A79" s="241" t="s">
        <v>31</v>
      </c>
      <c r="B79" s="242"/>
      <c r="C79" s="242"/>
      <c r="D79" s="242"/>
      <c r="E79" s="242"/>
      <c r="F79" s="71">
        <v>0</v>
      </c>
      <c r="G79" s="71">
        <v>0</v>
      </c>
      <c r="H79" s="72">
        <v>0</v>
      </c>
      <c r="I79" s="71">
        <f t="shared" si="2"/>
        <v>0</v>
      </c>
      <c r="J79" s="73">
        <v>0</v>
      </c>
      <c r="L79" s="1" t="s">
        <v>100</v>
      </c>
    </row>
    <row r="80" spans="1:12" x14ac:dyDescent="0.25">
      <c r="A80" s="241" t="s">
        <v>32</v>
      </c>
      <c r="B80" s="242"/>
      <c r="C80" s="242"/>
      <c r="D80" s="242"/>
      <c r="E80" s="242"/>
      <c r="F80" s="71">
        <v>0</v>
      </c>
      <c r="G80" s="71">
        <v>0</v>
      </c>
      <c r="H80" s="72">
        <v>0</v>
      </c>
      <c r="I80" s="71">
        <f t="shared" si="2"/>
        <v>0</v>
      </c>
      <c r="J80" s="73">
        <v>0</v>
      </c>
      <c r="L80" s="1" t="s">
        <v>100</v>
      </c>
    </row>
    <row r="81" spans="1:12" x14ac:dyDescent="0.25">
      <c r="A81" s="241" t="s">
        <v>33</v>
      </c>
      <c r="B81" s="242"/>
      <c r="C81" s="242"/>
      <c r="D81" s="242"/>
      <c r="E81" s="242"/>
      <c r="F81" s="71">
        <v>0</v>
      </c>
      <c r="G81" s="71">
        <v>0</v>
      </c>
      <c r="H81" s="72">
        <v>0</v>
      </c>
      <c r="I81" s="71">
        <f t="shared" si="2"/>
        <v>0</v>
      </c>
      <c r="J81" s="73">
        <v>0</v>
      </c>
      <c r="L81" s="1" t="s">
        <v>100</v>
      </c>
    </row>
    <row r="82" spans="1:12" x14ac:dyDescent="0.25">
      <c r="A82" s="241" t="s">
        <v>34</v>
      </c>
      <c r="B82" s="242"/>
      <c r="C82" s="242"/>
      <c r="D82" s="242"/>
      <c r="E82" s="242"/>
      <c r="F82" s="71">
        <v>0</v>
      </c>
      <c r="G82" s="71">
        <v>0</v>
      </c>
      <c r="H82" s="72">
        <v>0</v>
      </c>
      <c r="I82" s="71">
        <f t="shared" si="2"/>
        <v>0</v>
      </c>
      <c r="J82" s="73">
        <v>0</v>
      </c>
      <c r="L82" s="1" t="s">
        <v>100</v>
      </c>
    </row>
    <row r="83" spans="1:12" x14ac:dyDescent="0.25">
      <c r="A83" s="241" t="s">
        <v>35</v>
      </c>
      <c r="B83" s="242"/>
      <c r="C83" s="242"/>
      <c r="D83" s="242"/>
      <c r="E83" s="242"/>
      <c r="F83" s="71">
        <v>0</v>
      </c>
      <c r="G83" s="71">
        <v>0</v>
      </c>
      <c r="H83" s="72">
        <v>0</v>
      </c>
      <c r="I83" s="71">
        <f t="shared" si="2"/>
        <v>0</v>
      </c>
      <c r="J83" s="73">
        <v>0</v>
      </c>
      <c r="L83" s="1" t="s">
        <v>100</v>
      </c>
    </row>
    <row r="84" spans="1:12" x14ac:dyDescent="0.25">
      <c r="A84" s="243" t="s">
        <v>86</v>
      </c>
      <c r="B84" s="244"/>
      <c r="C84" s="244"/>
      <c r="D84" s="244"/>
      <c r="E84" s="245"/>
      <c r="F84" s="71">
        <v>0</v>
      </c>
      <c r="G84" s="71">
        <v>0</v>
      </c>
      <c r="H84" s="72">
        <v>0</v>
      </c>
      <c r="I84" s="71">
        <f t="shared" si="2"/>
        <v>0</v>
      </c>
      <c r="J84" s="73">
        <v>0</v>
      </c>
      <c r="L84" s="1" t="s">
        <v>100</v>
      </c>
    </row>
    <row r="85" spans="1:12" x14ac:dyDescent="0.25">
      <c r="A85" s="246"/>
      <c r="B85" s="247"/>
      <c r="C85" s="247"/>
      <c r="D85" s="247"/>
      <c r="E85" s="248"/>
      <c r="F85" s="71">
        <v>0</v>
      </c>
      <c r="G85" s="71">
        <v>0</v>
      </c>
      <c r="H85" s="72">
        <v>0</v>
      </c>
      <c r="I85" s="71">
        <f t="shared" si="2"/>
        <v>0</v>
      </c>
      <c r="J85" s="73">
        <v>0</v>
      </c>
      <c r="L85" s="1" t="s">
        <v>100</v>
      </c>
    </row>
    <row r="86" spans="1:12" x14ac:dyDescent="0.25">
      <c r="A86" s="249"/>
      <c r="B86" s="250"/>
      <c r="C86" s="250"/>
      <c r="D86" s="250"/>
      <c r="E86" s="251"/>
      <c r="F86" s="71">
        <v>0</v>
      </c>
      <c r="G86" s="71">
        <v>0</v>
      </c>
      <c r="H86" s="72">
        <v>0</v>
      </c>
      <c r="I86" s="71">
        <f t="shared" si="2"/>
        <v>0</v>
      </c>
      <c r="J86" s="73">
        <v>0</v>
      </c>
      <c r="L86" s="1" t="s">
        <v>100</v>
      </c>
    </row>
    <row r="87" spans="1:12" x14ac:dyDescent="0.25">
      <c r="A87" s="241" t="s">
        <v>36</v>
      </c>
      <c r="B87" s="242"/>
      <c r="C87" s="242"/>
      <c r="D87" s="242"/>
      <c r="E87" s="242"/>
      <c r="F87" s="71">
        <v>0</v>
      </c>
      <c r="G87" s="71">
        <v>0</v>
      </c>
      <c r="H87" s="72">
        <v>0</v>
      </c>
      <c r="I87" s="71">
        <f t="shared" si="2"/>
        <v>0</v>
      </c>
      <c r="J87" s="73">
        <v>0</v>
      </c>
      <c r="L87" s="1" t="s">
        <v>100</v>
      </c>
    </row>
    <row r="88" spans="1:12" x14ac:dyDescent="0.25">
      <c r="A88" s="241" t="s">
        <v>37</v>
      </c>
      <c r="B88" s="242"/>
      <c r="C88" s="242"/>
      <c r="D88" s="242"/>
      <c r="E88" s="242"/>
      <c r="F88" s="71">
        <v>0</v>
      </c>
      <c r="G88" s="71">
        <v>0</v>
      </c>
      <c r="H88" s="72">
        <v>0</v>
      </c>
      <c r="I88" s="71">
        <f t="shared" si="2"/>
        <v>0</v>
      </c>
      <c r="J88" s="73">
        <v>0</v>
      </c>
      <c r="L88" s="1" t="s">
        <v>100</v>
      </c>
    </row>
    <row r="89" spans="1:12" x14ac:dyDescent="0.25">
      <c r="A89" s="241" t="s">
        <v>38</v>
      </c>
      <c r="B89" s="242"/>
      <c r="C89" s="242"/>
      <c r="D89" s="242"/>
      <c r="E89" s="242"/>
      <c r="F89" s="71">
        <v>0</v>
      </c>
      <c r="G89" s="71">
        <v>0</v>
      </c>
      <c r="H89" s="72">
        <v>0</v>
      </c>
      <c r="I89" s="71">
        <f t="shared" si="2"/>
        <v>0</v>
      </c>
      <c r="J89" s="73">
        <v>0</v>
      </c>
      <c r="L89" s="1" t="s">
        <v>100</v>
      </c>
    </row>
    <row r="90" spans="1:12" x14ac:dyDescent="0.25">
      <c r="A90" s="241" t="s">
        <v>39</v>
      </c>
      <c r="B90" s="242"/>
      <c r="C90" s="242"/>
      <c r="D90" s="242"/>
      <c r="E90" s="242"/>
      <c r="F90" s="71">
        <v>0</v>
      </c>
      <c r="G90" s="71">
        <v>0</v>
      </c>
      <c r="H90" s="72">
        <v>0</v>
      </c>
      <c r="I90" s="71">
        <f t="shared" si="2"/>
        <v>0</v>
      </c>
      <c r="J90" s="73">
        <v>0</v>
      </c>
      <c r="L90" s="1" t="s">
        <v>100</v>
      </c>
    </row>
    <row r="91" spans="1:12" x14ac:dyDescent="0.25">
      <c r="A91" s="241" t="s">
        <v>40</v>
      </c>
      <c r="B91" s="242"/>
      <c r="C91" s="242"/>
      <c r="D91" s="242"/>
      <c r="E91" s="242"/>
      <c r="F91" s="71">
        <v>0</v>
      </c>
      <c r="G91" s="71">
        <v>0</v>
      </c>
      <c r="H91" s="72">
        <v>0</v>
      </c>
      <c r="I91" s="71">
        <f t="shared" si="2"/>
        <v>0</v>
      </c>
      <c r="J91" s="73">
        <v>0</v>
      </c>
      <c r="L91" s="1" t="s">
        <v>100</v>
      </c>
    </row>
    <row r="92" spans="1:12" x14ac:dyDescent="0.25">
      <c r="A92" s="241" t="s">
        <v>41</v>
      </c>
      <c r="B92" s="242"/>
      <c r="C92" s="242"/>
      <c r="D92" s="242"/>
      <c r="E92" s="242"/>
      <c r="F92" s="71">
        <v>0</v>
      </c>
      <c r="G92" s="71">
        <v>0</v>
      </c>
      <c r="H92" s="72">
        <v>0</v>
      </c>
      <c r="I92" s="71">
        <f t="shared" si="2"/>
        <v>0</v>
      </c>
      <c r="J92" s="73">
        <v>0</v>
      </c>
      <c r="L92" s="1" t="s">
        <v>100</v>
      </c>
    </row>
    <row r="93" spans="1:12" x14ac:dyDescent="0.25">
      <c r="A93" s="241" t="s">
        <v>42</v>
      </c>
      <c r="B93" s="242"/>
      <c r="C93" s="242"/>
      <c r="D93" s="242"/>
      <c r="E93" s="242"/>
      <c r="F93" s="71">
        <v>0</v>
      </c>
      <c r="G93" s="71">
        <v>0</v>
      </c>
      <c r="H93" s="72">
        <v>0</v>
      </c>
      <c r="I93" s="71">
        <f t="shared" si="2"/>
        <v>0</v>
      </c>
      <c r="J93" s="73">
        <v>0</v>
      </c>
      <c r="L93" s="1" t="s">
        <v>100</v>
      </c>
    </row>
    <row r="94" spans="1:12" x14ac:dyDescent="0.25">
      <c r="A94" s="241" t="s">
        <v>43</v>
      </c>
      <c r="B94" s="242"/>
      <c r="C94" s="242"/>
      <c r="D94" s="242"/>
      <c r="E94" s="242"/>
      <c r="F94" s="71">
        <v>0</v>
      </c>
      <c r="G94" s="71">
        <v>0</v>
      </c>
      <c r="H94" s="72">
        <v>0</v>
      </c>
      <c r="I94" s="71">
        <v>0</v>
      </c>
      <c r="J94" s="73">
        <v>0</v>
      </c>
      <c r="L94" s="1" t="s">
        <v>100</v>
      </c>
    </row>
    <row r="95" spans="1:12" ht="15.75" thickBot="1" x14ac:dyDescent="0.3">
      <c r="A95" s="254" t="s">
        <v>44</v>
      </c>
      <c r="B95" s="255"/>
      <c r="C95" s="255"/>
      <c r="D95" s="255"/>
      <c r="E95" s="255"/>
      <c r="F95" s="74">
        <f>I95</f>
        <v>1793</v>
      </c>
      <c r="G95" s="74">
        <f t="shared" ref="G95:J95" si="3">SUM(G77:G94)</f>
        <v>0</v>
      </c>
      <c r="H95" s="75">
        <f t="shared" si="3"/>
        <v>1793</v>
      </c>
      <c r="I95" s="74">
        <f t="shared" si="3"/>
        <v>1793</v>
      </c>
      <c r="J95" s="76">
        <f t="shared" si="3"/>
        <v>0</v>
      </c>
      <c r="L95" s="1" t="s">
        <v>102</v>
      </c>
    </row>
    <row r="96" spans="1:12" x14ac:dyDescent="0.25">
      <c r="A96" s="86"/>
      <c r="B96" s="86"/>
      <c r="C96" s="86"/>
      <c r="D96" s="86"/>
      <c r="E96" s="86"/>
      <c r="F96" s="87"/>
      <c r="G96" s="87"/>
      <c r="H96" s="87"/>
      <c r="I96" s="87"/>
      <c r="J96" s="87"/>
    </row>
    <row r="97" spans="1:12" x14ac:dyDescent="0.25">
      <c r="A97" s="303" t="s">
        <v>45</v>
      </c>
      <c r="B97" s="303"/>
      <c r="C97" s="303"/>
      <c r="D97" s="303"/>
      <c r="E97" s="303"/>
      <c r="F97" s="303"/>
      <c r="G97" s="303"/>
      <c r="H97" s="303"/>
      <c r="I97" s="303"/>
      <c r="J97" s="303"/>
    </row>
    <row r="98" spans="1:12" x14ac:dyDescent="0.25">
      <c r="A98" s="124" t="s">
        <v>46</v>
      </c>
      <c r="B98" s="124"/>
      <c r="C98" s="124"/>
      <c r="D98" s="124"/>
      <c r="E98" s="124"/>
      <c r="F98" s="124"/>
      <c r="G98" s="124"/>
      <c r="H98" s="124"/>
      <c r="I98" s="124"/>
      <c r="J98" s="124"/>
    </row>
    <row r="99" spans="1:12" x14ac:dyDescent="0.25">
      <c r="A99" s="124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</row>
    <row r="100" spans="1:12" x14ac:dyDescent="0.25">
      <c r="A100" s="124" t="s">
        <v>48</v>
      </c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spans="1:12" ht="21" customHeight="1" x14ac:dyDescent="0.25">
      <c r="A101" s="125" t="s">
        <v>49</v>
      </c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spans="1:12" ht="41.1" customHeight="1" x14ac:dyDescent="0.25">
      <c r="A102" s="127" t="s">
        <v>50</v>
      </c>
      <c r="B102" s="127"/>
      <c r="C102" s="127"/>
      <c r="D102" s="127"/>
      <c r="E102" s="127"/>
      <c r="F102" s="127"/>
      <c r="G102" s="127"/>
      <c r="H102" s="127"/>
      <c r="I102" s="127"/>
      <c r="J102" s="127"/>
    </row>
    <row r="103" spans="1:12" ht="15.75" thickBot="1" x14ac:dyDescent="0.3">
      <c r="A103" s="128" t="s">
        <v>51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  <row r="104" spans="1:12" ht="15.75" thickBot="1" x14ac:dyDescent="0.3">
      <c r="A104" s="119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1"/>
    </row>
    <row r="105" spans="1:12" x14ac:dyDescent="0.25">
      <c r="A105" s="122" t="s">
        <v>68</v>
      </c>
      <c r="B105" s="123"/>
      <c r="C105" s="123"/>
      <c r="D105" s="123"/>
      <c r="E105" s="123"/>
      <c r="F105" s="123"/>
      <c r="G105" s="123"/>
      <c r="H105" s="123"/>
      <c r="I105" s="88"/>
      <c r="J105" s="58">
        <f>I43</f>
        <v>3726.9100000000008</v>
      </c>
      <c r="L105" s="1" t="s">
        <v>102</v>
      </c>
    </row>
    <row r="106" spans="1:12" ht="15.75" customHeight="1" x14ac:dyDescent="0.25">
      <c r="A106" s="91" t="s">
        <v>69</v>
      </c>
      <c r="B106" s="92"/>
      <c r="C106" s="92"/>
      <c r="D106" s="92"/>
      <c r="E106" s="92"/>
      <c r="F106" s="92"/>
      <c r="G106" s="92"/>
      <c r="H106" s="92"/>
      <c r="I106" s="89"/>
      <c r="J106" s="59">
        <f>F72+F95</f>
        <v>2745.16</v>
      </c>
      <c r="L106" s="1" t="s">
        <v>102</v>
      </c>
    </row>
    <row r="107" spans="1:12" ht="15.75" customHeight="1" x14ac:dyDescent="0.25">
      <c r="A107" s="91" t="s">
        <v>67</v>
      </c>
      <c r="B107" s="92"/>
      <c r="C107" s="92"/>
      <c r="D107" s="92"/>
      <c r="E107" s="92"/>
      <c r="F107" s="92"/>
      <c r="G107" s="92"/>
      <c r="H107" s="92"/>
      <c r="I107" s="89"/>
      <c r="J107" s="59">
        <f>H42-H95</f>
        <v>0</v>
      </c>
      <c r="L107" s="1" t="s">
        <v>102</v>
      </c>
    </row>
    <row r="108" spans="1:12" ht="15.75" customHeight="1" x14ac:dyDescent="0.25">
      <c r="A108" s="91" t="s">
        <v>84</v>
      </c>
      <c r="B108" s="92"/>
      <c r="C108" s="92"/>
      <c r="D108" s="92"/>
      <c r="E108" s="92"/>
      <c r="F108" s="92"/>
      <c r="G108" s="92"/>
      <c r="H108" s="92"/>
      <c r="I108" s="89"/>
      <c r="J108" s="59">
        <f>I41-H72-J109</f>
        <v>960.65000000000055</v>
      </c>
      <c r="L108" s="1" t="s">
        <v>102</v>
      </c>
    </row>
    <row r="109" spans="1:12" ht="15.75" customHeight="1" x14ac:dyDescent="0.25">
      <c r="A109" s="91" t="s">
        <v>70</v>
      </c>
      <c r="B109" s="92"/>
      <c r="C109" s="92"/>
      <c r="D109" s="92"/>
      <c r="E109" s="92"/>
      <c r="F109" s="92"/>
      <c r="G109" s="92"/>
      <c r="H109" s="92"/>
      <c r="I109" s="89"/>
      <c r="J109" s="59">
        <v>0</v>
      </c>
      <c r="L109" s="1" t="s">
        <v>100</v>
      </c>
    </row>
    <row r="110" spans="1:12" ht="15.75" customHeight="1" x14ac:dyDescent="0.25">
      <c r="A110" s="91" t="s">
        <v>78</v>
      </c>
      <c r="B110" s="92"/>
      <c r="C110" s="92"/>
      <c r="D110" s="92"/>
      <c r="E110" s="92"/>
      <c r="F110" s="92"/>
      <c r="G110" s="92"/>
      <c r="H110" s="92"/>
      <c r="I110" s="89"/>
      <c r="J110" s="59">
        <f>H42-I95</f>
        <v>0</v>
      </c>
      <c r="L110" s="1" t="s">
        <v>102</v>
      </c>
    </row>
    <row r="111" spans="1:12" ht="15.75" customHeight="1" x14ac:dyDescent="0.25">
      <c r="A111" s="115" t="s">
        <v>79</v>
      </c>
      <c r="B111" s="116"/>
      <c r="C111" s="116"/>
      <c r="D111" s="116"/>
      <c r="E111" s="116"/>
      <c r="F111" s="116"/>
      <c r="G111" s="116"/>
      <c r="H111" s="116"/>
      <c r="I111" s="89"/>
      <c r="J111" s="60">
        <f>I41-H72</f>
        <v>960.65000000000055</v>
      </c>
      <c r="L111" s="1" t="s">
        <v>102</v>
      </c>
    </row>
    <row r="112" spans="1:12" ht="15.75" customHeight="1" thickBot="1" x14ac:dyDescent="0.3">
      <c r="A112" s="115" t="s">
        <v>80</v>
      </c>
      <c r="B112" s="116"/>
      <c r="C112" s="116"/>
      <c r="D112" s="116"/>
      <c r="E112" s="116"/>
      <c r="F112" s="116"/>
      <c r="G112" s="116"/>
      <c r="H112" s="116"/>
      <c r="I112" s="90"/>
      <c r="J112" s="61">
        <f>J110+J109</f>
        <v>0</v>
      </c>
      <c r="L112" s="1" t="s">
        <v>102</v>
      </c>
    </row>
    <row r="113" spans="1:12" ht="66" customHeight="1" x14ac:dyDescent="0.25">
      <c r="A113" s="117" t="s">
        <v>53</v>
      </c>
      <c r="B113" s="117"/>
      <c r="C113" s="117"/>
      <c r="D113" s="117"/>
      <c r="E113" s="117"/>
      <c r="F113" s="117"/>
      <c r="G113" s="117"/>
      <c r="H113" s="117"/>
      <c r="I113" s="117"/>
      <c r="J113" s="117"/>
    </row>
    <row r="114" spans="1:12" ht="15.75" x14ac:dyDescent="0.25">
      <c r="A114" s="256" t="s">
        <v>164</v>
      </c>
      <c r="B114" s="256"/>
      <c r="C114" s="256"/>
      <c r="D114" s="256"/>
      <c r="E114" s="256"/>
      <c r="F114" s="256"/>
      <c r="G114" s="256"/>
      <c r="H114" s="256"/>
      <c r="I114" s="256"/>
      <c r="J114" s="256"/>
      <c r="L114" s="1" t="s">
        <v>100</v>
      </c>
    </row>
    <row r="115" spans="1:12" x14ac:dyDescent="0.25">
      <c r="A115" s="14" t="s">
        <v>62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5" t="s">
        <v>60</v>
      </c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1:12" ht="15.75" x14ac:dyDescent="0.25">
      <c r="A119" s="106" t="str">
        <f>E13</f>
        <v>ANTÔNIO ROBERTO ARGERI</v>
      </c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1:12" ht="15.75" x14ac:dyDescent="0.25">
      <c r="A120" s="106" t="s">
        <v>61</v>
      </c>
      <c r="B120" s="106"/>
      <c r="C120" s="106"/>
      <c r="D120" s="106"/>
      <c r="E120" s="106"/>
      <c r="F120" s="106"/>
      <c r="G120" s="106"/>
      <c r="H120" s="106"/>
      <c r="I120" s="106"/>
      <c r="J120" s="106"/>
    </row>
  </sheetData>
  <mergeCells count="167">
    <mergeCell ref="L7:O7"/>
    <mergeCell ref="A84:E86"/>
    <mergeCell ref="A87:E87"/>
    <mergeCell ref="A97:J97"/>
    <mergeCell ref="A105:H105"/>
    <mergeCell ref="I105:I112"/>
    <mergeCell ref="A113:J113"/>
    <mergeCell ref="A118:J118"/>
    <mergeCell ref="A119:J119"/>
    <mergeCell ref="A94:E94"/>
    <mergeCell ref="A95:E95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120:J120"/>
    <mergeCell ref="A110:H110"/>
    <mergeCell ref="A111:H111"/>
    <mergeCell ref="A112:H112"/>
    <mergeCell ref="A114:J114"/>
    <mergeCell ref="A101:J101"/>
    <mergeCell ref="A102:J102"/>
    <mergeCell ref="A103:J103"/>
    <mergeCell ref="A104:J104"/>
    <mergeCell ref="A106:H106"/>
    <mergeCell ref="A107:H107"/>
    <mergeCell ref="A108:H108"/>
    <mergeCell ref="A109:H109"/>
    <mergeCell ref="A83:E83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24</vt:lpstr>
      <vt:lpstr>FEV 24</vt:lpstr>
      <vt:lpstr>MAR 24</vt:lpstr>
      <vt:lpstr>ABRIL 24</vt:lpstr>
      <vt:lpstr>1º QUAD 24</vt:lpstr>
      <vt:lpstr>MAIO 24</vt:lpstr>
      <vt:lpstr>JUN 24</vt:lpstr>
      <vt:lpstr>JUL 24</vt:lpstr>
      <vt:lpstr>AGO 24</vt:lpstr>
      <vt:lpstr>2º QUAD 24</vt:lpstr>
      <vt:lpstr>SET 24</vt:lpstr>
      <vt:lpstr>OUT 24</vt:lpstr>
      <vt:lpstr>NOV 24</vt:lpstr>
      <vt:lpstr>DEZ 24</vt:lpstr>
      <vt:lpstr>3º QUAD 24 </vt:lpstr>
      <vt:lpstr>RP10-FINAL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2025-01-16T12:55:08Z</cp:lastPrinted>
  <dcterms:created xsi:type="dcterms:W3CDTF">2023-10-04T02:57:04Z</dcterms:created>
  <dcterms:modified xsi:type="dcterms:W3CDTF">2025-01-16T13:17:49Z</dcterms:modified>
</cp:coreProperties>
</file>