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630" activeTab="2"/>
  </bookViews>
  <sheets>
    <sheet name="JAN 25" sheetId="26" r:id="rId1"/>
    <sheet name="FEV 25" sheetId="42" r:id="rId2"/>
    <sheet name="MAR 25" sheetId="43" r:id="rId3"/>
    <sheet name="ABRIL 25" sheetId="44" r:id="rId4"/>
    <sheet name="1º QUAD 25" sheetId="51" r:id="rId5"/>
    <sheet name="MAI 25" sheetId="45" r:id="rId6"/>
    <sheet name="JUN 25" sheetId="46" r:id="rId7"/>
    <sheet name="JUL 25" sheetId="47" r:id="rId8"/>
    <sheet name="AGO 25" sheetId="48" r:id="rId9"/>
    <sheet name="2º QUAD 25" sheetId="52" r:id="rId10"/>
    <sheet name="SET 25" sheetId="49" r:id="rId11"/>
    <sheet name="OUT 25" sheetId="50" r:id="rId12"/>
    <sheet name="NOV 25" sheetId="53" r:id="rId13"/>
    <sheet name="DEZ 25" sheetId="54" r:id="rId14"/>
    <sheet name="3º QUAD 25" sheetId="55" r:id="rId15"/>
    <sheet name="RP10-FINAL 25" sheetId="56" r:id="rId16"/>
  </sheets>
  <calcPr calcId="162913"/>
</workbook>
</file>

<file path=xl/calcChain.xml><?xml version="1.0" encoding="utf-8"?>
<calcChain xmlns="http://schemas.openxmlformats.org/spreadsheetml/2006/main">
  <c r="I65" i="44" l="1"/>
  <c r="H65" i="51"/>
  <c r="H58" i="55"/>
  <c r="H54" i="55"/>
  <c r="I37" i="55"/>
  <c r="I34" i="55"/>
  <c r="J104" i="54"/>
  <c r="I37" i="56" l="1"/>
  <c r="I34" i="56" l="1"/>
  <c r="G14" i="56" l="1"/>
  <c r="E14" i="56"/>
  <c r="D14" i="56"/>
  <c r="I52" i="53" l="1"/>
  <c r="I51" i="53"/>
  <c r="I50" i="53"/>
  <c r="I49" i="53"/>
  <c r="I48" i="53"/>
  <c r="H89" i="53"/>
  <c r="I88" i="53"/>
  <c r="I14" i="55" l="1"/>
  <c r="G14" i="55"/>
  <c r="E14" i="55"/>
  <c r="D14" i="55"/>
  <c r="I14" i="54"/>
  <c r="G14" i="54"/>
  <c r="E14" i="54"/>
  <c r="D14" i="54"/>
  <c r="I14" i="53"/>
  <c r="G14" i="53"/>
  <c r="E14" i="53"/>
  <c r="D14" i="53"/>
  <c r="I14" i="50"/>
  <c r="G14" i="50"/>
  <c r="E14" i="50"/>
  <c r="D14" i="50"/>
  <c r="I14" i="49"/>
  <c r="G14" i="49"/>
  <c r="E14" i="49"/>
  <c r="D14" i="49"/>
  <c r="I14" i="52"/>
  <c r="G14" i="52"/>
  <c r="E14" i="52"/>
  <c r="D14" i="52"/>
  <c r="I14" i="48"/>
  <c r="G14" i="48"/>
  <c r="E14" i="48"/>
  <c r="D14" i="48"/>
  <c r="I14" i="47"/>
  <c r="G14" i="47"/>
  <c r="E14" i="47"/>
  <c r="D14" i="47"/>
  <c r="H48" i="46"/>
  <c r="I14" i="46"/>
  <c r="G14" i="46"/>
  <c r="E14" i="46"/>
  <c r="D14" i="46"/>
  <c r="I14" i="45"/>
  <c r="G14" i="45"/>
  <c r="E14" i="45"/>
  <c r="D14" i="45"/>
  <c r="I14" i="51"/>
  <c r="G14" i="51"/>
  <c r="E14" i="51"/>
  <c r="D14" i="51"/>
  <c r="I36" i="56" l="1"/>
  <c r="H36" i="56"/>
  <c r="A120" i="56"/>
  <c r="J110" i="56"/>
  <c r="J96" i="56"/>
  <c r="G96" i="56"/>
  <c r="H94" i="56"/>
  <c r="I94" i="56" s="1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H71" i="56"/>
  <c r="H70" i="56"/>
  <c r="I70" i="56" s="1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H59" i="56"/>
  <c r="I59" i="56" s="1"/>
  <c r="H57" i="56"/>
  <c r="I57" i="56" s="1"/>
  <c r="H56" i="56"/>
  <c r="I56" i="56" s="1"/>
  <c r="H55" i="56"/>
  <c r="I55" i="56" s="1"/>
  <c r="I40" i="55"/>
  <c r="H40" i="55"/>
  <c r="I39" i="55"/>
  <c r="H38" i="55"/>
  <c r="I30" i="26"/>
  <c r="A120" i="55"/>
  <c r="J110" i="55"/>
  <c r="J96" i="55"/>
  <c r="G96" i="55"/>
  <c r="H94" i="55"/>
  <c r="I94" i="55" s="1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H71" i="55"/>
  <c r="H70" i="55"/>
  <c r="I70" i="55" s="1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I58" i="55"/>
  <c r="H57" i="55"/>
  <c r="I57" i="55" s="1"/>
  <c r="H56" i="55"/>
  <c r="I56" i="55" s="1"/>
  <c r="H55" i="55"/>
  <c r="I55" i="55" s="1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31" i="54"/>
  <c r="A113" i="53"/>
  <c r="J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66" i="53" s="1"/>
  <c r="F66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1" i="50"/>
  <c r="I50" i="50"/>
  <c r="I49" i="50"/>
  <c r="I66" i="50"/>
  <c r="F66" i="50" s="1"/>
  <c r="I31" i="50"/>
  <c r="A113" i="49"/>
  <c r="J89" i="49"/>
  <c r="H89" i="49"/>
  <c r="G89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J66" i="49"/>
  <c r="H66" i="49"/>
  <c r="G66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J104" i="52"/>
  <c r="J103" i="51"/>
  <c r="I34" i="52"/>
  <c r="H34" i="52"/>
  <c r="I33" i="52"/>
  <c r="H32" i="52"/>
  <c r="A112" i="48"/>
  <c r="J88" i="48"/>
  <c r="H88" i="48"/>
  <c r="G88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J65" i="48"/>
  <c r="H65" i="48"/>
  <c r="G65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30" i="48"/>
  <c r="A113" i="47"/>
  <c r="J89" i="47"/>
  <c r="H89" i="47"/>
  <c r="G89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J66" i="47"/>
  <c r="H66" i="47"/>
  <c r="G66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31" i="47"/>
  <c r="A113" i="46"/>
  <c r="J89" i="46"/>
  <c r="H89" i="46"/>
  <c r="G89" i="46"/>
  <c r="I87" i="46"/>
  <c r="I86" i="46"/>
  <c r="I85" i="46"/>
  <c r="I84" i="46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J66" i="46"/>
  <c r="H66" i="46"/>
  <c r="G66" i="46"/>
  <c r="I64" i="46"/>
  <c r="I63" i="46"/>
  <c r="I62" i="46"/>
  <c r="I61" i="46"/>
  <c r="I60" i="46"/>
  <c r="I59" i="46"/>
  <c r="I58" i="46"/>
  <c r="I57" i="46"/>
  <c r="I56" i="46"/>
  <c r="I55" i="46"/>
  <c r="I54" i="46"/>
  <c r="I53" i="46"/>
  <c r="I52" i="46"/>
  <c r="I51" i="46"/>
  <c r="I50" i="46"/>
  <c r="I49" i="46"/>
  <c r="I48" i="46"/>
  <c r="I31" i="46"/>
  <c r="A113" i="45"/>
  <c r="J89" i="45"/>
  <c r="H89" i="45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31" i="45"/>
  <c r="A113" i="44"/>
  <c r="J89" i="44"/>
  <c r="H89" i="44"/>
  <c r="G89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J66" i="44"/>
  <c r="H66" i="44"/>
  <c r="G66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31" i="44"/>
  <c r="A112" i="43"/>
  <c r="J88" i="43"/>
  <c r="H88" i="43"/>
  <c r="G88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J65" i="43"/>
  <c r="H65" i="43"/>
  <c r="G65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0" i="43"/>
  <c r="I49" i="43"/>
  <c r="I48" i="43"/>
  <c r="I30" i="43"/>
  <c r="A112" i="42"/>
  <c r="J88" i="42"/>
  <c r="H88" i="42"/>
  <c r="G88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I70" i="42"/>
  <c r="J65" i="42"/>
  <c r="H65" i="42"/>
  <c r="G65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30" i="42"/>
  <c r="I66" i="49" l="1"/>
  <c r="F66" i="49" s="1"/>
  <c r="I89" i="49"/>
  <c r="F89" i="49" s="1"/>
  <c r="I66" i="54"/>
  <c r="F66" i="54" s="1"/>
  <c r="J100" i="54" s="1"/>
  <c r="I89" i="54"/>
  <c r="F89" i="54" s="1"/>
  <c r="I65" i="42"/>
  <c r="F65" i="42" s="1"/>
  <c r="I88" i="42"/>
  <c r="F88" i="42" s="1"/>
  <c r="I66" i="44"/>
  <c r="F66" i="44" s="1"/>
  <c r="J100" i="44" s="1"/>
  <c r="I89" i="44"/>
  <c r="F89" i="44" s="1"/>
  <c r="I66" i="46"/>
  <c r="F66" i="46" s="1"/>
  <c r="I89" i="46"/>
  <c r="F89" i="46" s="1"/>
  <c r="I65" i="48"/>
  <c r="F65" i="48" s="1"/>
  <c r="J99" i="48" s="1"/>
  <c r="I88" i="48"/>
  <c r="F88" i="48" s="1"/>
  <c r="I89" i="50"/>
  <c r="F89" i="50" s="1"/>
  <c r="J100" i="50"/>
  <c r="I65" i="43"/>
  <c r="F65" i="43" s="1"/>
  <c r="I88" i="43"/>
  <c r="F88" i="43" s="1"/>
  <c r="I66" i="45"/>
  <c r="F66" i="45" s="1"/>
  <c r="I89" i="45"/>
  <c r="F89" i="45" s="1"/>
  <c r="I66" i="47"/>
  <c r="F66" i="47" s="1"/>
  <c r="I89" i="47"/>
  <c r="F89" i="47" s="1"/>
  <c r="H95" i="56"/>
  <c r="I95" i="56" s="1"/>
  <c r="I96" i="56" s="1"/>
  <c r="F96" i="56" s="1"/>
  <c r="I89" i="53"/>
  <c r="F89" i="53" s="1"/>
  <c r="J100" i="53" s="1"/>
  <c r="I31" i="52"/>
  <c r="H72" i="55"/>
  <c r="J107" i="55" s="1"/>
  <c r="H95" i="55"/>
  <c r="I95" i="55" s="1"/>
  <c r="I96" i="55" s="1"/>
  <c r="F96" i="55" s="1"/>
  <c r="H96" i="55"/>
  <c r="I54" i="55"/>
  <c r="I72" i="55" s="1"/>
  <c r="F72" i="55" s="1"/>
  <c r="I65" i="51"/>
  <c r="H30" i="51"/>
  <c r="H35" i="26"/>
  <c r="I34" i="26"/>
  <c r="J99" i="42" l="1"/>
  <c r="J100" i="45"/>
  <c r="H96" i="56"/>
  <c r="J100" i="46"/>
  <c r="J100" i="49"/>
  <c r="J100" i="47"/>
  <c r="J99" i="43"/>
  <c r="I36" i="26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48" i="52"/>
  <c r="H66" i="52" l="1"/>
  <c r="I81" i="52"/>
  <c r="H90" i="52"/>
  <c r="I78" i="52"/>
  <c r="I79" i="52"/>
  <c r="I82" i="52"/>
  <c r="I83" i="52"/>
  <c r="I87" i="52"/>
  <c r="I74" i="52"/>
  <c r="I75" i="52"/>
  <c r="I84" i="52"/>
  <c r="I88" i="52"/>
  <c r="I50" i="52"/>
  <c r="I54" i="52"/>
  <c r="I58" i="52"/>
  <c r="I62" i="52"/>
  <c r="A114" i="52"/>
  <c r="J90" i="52"/>
  <c r="G90" i="52"/>
  <c r="I89" i="52"/>
  <c r="I86" i="52"/>
  <c r="I85" i="52"/>
  <c r="I80" i="52"/>
  <c r="I77" i="52"/>
  <c r="I76" i="52"/>
  <c r="I73" i="52"/>
  <c r="I72" i="52"/>
  <c r="I71" i="52"/>
  <c r="J66" i="52"/>
  <c r="G66" i="52"/>
  <c r="I64" i="52"/>
  <c r="I63" i="52"/>
  <c r="I61" i="52"/>
  <c r="I60" i="52"/>
  <c r="I59" i="52"/>
  <c r="I57" i="52"/>
  <c r="I56" i="52"/>
  <c r="I55" i="52"/>
  <c r="I53" i="52"/>
  <c r="I52" i="52"/>
  <c r="I51" i="52"/>
  <c r="I49" i="52"/>
  <c r="I48" i="52"/>
  <c r="I27" i="52"/>
  <c r="I26" i="52"/>
  <c r="I25" i="52"/>
  <c r="I28" i="52" s="1"/>
  <c r="H72" i="51"/>
  <c r="I72" i="51" s="1"/>
  <c r="H73" i="51"/>
  <c r="I73" i="51" s="1"/>
  <c r="H74" i="51"/>
  <c r="I74" i="51" s="1"/>
  <c r="H75" i="51"/>
  <c r="I75" i="51" s="1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71" i="51"/>
  <c r="I71" i="51" s="1"/>
  <c r="H49" i="51"/>
  <c r="I49" i="51" s="1"/>
  <c r="H50" i="51"/>
  <c r="I50" i="51" s="1"/>
  <c r="H51" i="51"/>
  <c r="I51" i="51" s="1"/>
  <c r="H52" i="51"/>
  <c r="H53" i="51"/>
  <c r="I53" i="51" s="1"/>
  <c r="H54" i="51"/>
  <c r="I54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48" i="51"/>
  <c r="I34" i="51"/>
  <c r="I40" i="56" s="1"/>
  <c r="H34" i="51"/>
  <c r="H40" i="56" s="1"/>
  <c r="I33" i="51"/>
  <c r="I39" i="56" s="1"/>
  <c r="H32" i="51"/>
  <c r="H38" i="56" s="1"/>
  <c r="I31" i="51"/>
  <c r="I30" i="51"/>
  <c r="A113" i="51"/>
  <c r="J89" i="51"/>
  <c r="G89" i="51"/>
  <c r="J66" i="51"/>
  <c r="G66" i="51"/>
  <c r="I27" i="51"/>
  <c r="I26" i="51"/>
  <c r="I25" i="51"/>
  <c r="I28" i="51" s="1"/>
  <c r="I48" i="51" l="1"/>
  <c r="H54" i="56"/>
  <c r="I54" i="56" s="1"/>
  <c r="I52" i="51"/>
  <c r="I66" i="51" s="1"/>
  <c r="F66" i="51" s="1"/>
  <c r="H58" i="56"/>
  <c r="H42" i="56"/>
  <c r="I41" i="56"/>
  <c r="I66" i="52"/>
  <c r="F66" i="52" s="1"/>
  <c r="H66" i="51"/>
  <c r="H36" i="51"/>
  <c r="I90" i="52"/>
  <c r="F90" i="52" s="1"/>
  <c r="I89" i="51"/>
  <c r="F89" i="51" s="1"/>
  <c r="I35" i="51"/>
  <c r="I43" i="56" l="1"/>
  <c r="J106" i="56" s="1"/>
  <c r="I58" i="56"/>
  <c r="I72" i="56" s="1"/>
  <c r="F72" i="56" s="1"/>
  <c r="H72" i="56"/>
  <c r="J102" i="51"/>
  <c r="J105" i="51" s="1"/>
  <c r="I37" i="51"/>
  <c r="J99" i="51" s="1"/>
  <c r="J100" i="51"/>
  <c r="J101" i="52"/>
  <c r="J109" i="56" l="1"/>
  <c r="J112" i="56" s="1"/>
  <c r="J107" i="56"/>
  <c r="I30" i="52"/>
  <c r="I35" i="52" s="1"/>
  <c r="J103" i="52" l="1"/>
  <c r="J106" i="52" s="1"/>
  <c r="I36" i="55" s="1"/>
  <c r="I41" i="55" s="1"/>
  <c r="J88" i="26" l="1"/>
  <c r="H88" i="26"/>
  <c r="H89" i="51" s="1"/>
  <c r="J101" i="51" s="1"/>
  <c r="J104" i="51" s="1"/>
  <c r="G88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47" i="26"/>
  <c r="A112" i="26"/>
  <c r="J65" i="26"/>
  <c r="H65" i="26"/>
  <c r="J104" i="26" s="1"/>
  <c r="I29" i="42" s="1"/>
  <c r="I34" i="42" s="1"/>
  <c r="G65" i="26"/>
  <c r="J98" i="26"/>
  <c r="J104" i="42" l="1"/>
  <c r="J101" i="42"/>
  <c r="H30" i="52"/>
  <c r="H36" i="52" s="1"/>
  <c r="J101" i="26"/>
  <c r="J106" i="51"/>
  <c r="J100" i="26"/>
  <c r="I88" i="26"/>
  <c r="I65" i="26"/>
  <c r="F65" i="26" s="1"/>
  <c r="I29" i="43" l="1"/>
  <c r="I34" i="43" s="1"/>
  <c r="F88" i="26"/>
  <c r="J99" i="26" s="1"/>
  <c r="J103" i="26"/>
  <c r="J102" i="52"/>
  <c r="J105" i="52" s="1"/>
  <c r="I37" i="52"/>
  <c r="J100" i="52" s="1"/>
  <c r="H29" i="42" l="1"/>
  <c r="H35" i="42" s="1"/>
  <c r="J103" i="42" s="1"/>
  <c r="J105" i="42" s="1"/>
  <c r="J105" i="26"/>
  <c r="J107" i="52"/>
  <c r="H36" i="55"/>
  <c r="H42" i="55" s="1"/>
  <c r="J100" i="42"/>
  <c r="I36" i="42"/>
  <c r="J98" i="42" s="1"/>
  <c r="J101" i="43"/>
  <c r="J104" i="43"/>
  <c r="I30" i="44" l="1"/>
  <c r="I35" i="44" s="1"/>
  <c r="J105" i="44" s="1"/>
  <c r="J108" i="55"/>
  <c r="I43" i="55"/>
  <c r="J106" i="55" s="1"/>
  <c r="J109" i="55" s="1"/>
  <c r="J112" i="55" s="1"/>
  <c r="H29" i="43"/>
  <c r="J111" i="55" l="1"/>
  <c r="J108" i="56"/>
  <c r="J111" i="56" s="1"/>
  <c r="J113" i="56" s="1"/>
  <c r="J113" i="55"/>
  <c r="I30" i="45"/>
  <c r="I35" i="45" s="1"/>
  <c r="J105" i="45" s="1"/>
  <c r="H35" i="43"/>
  <c r="H30" i="44"/>
  <c r="H36" i="44" s="1"/>
  <c r="J102" i="45" l="1"/>
  <c r="J100" i="43"/>
  <c r="J103" i="43"/>
  <c r="J105" i="43" s="1"/>
  <c r="I36" i="43"/>
  <c r="J98" i="43" s="1"/>
  <c r="J101" i="44"/>
  <c r="J104" i="44"/>
  <c r="J106" i="44" s="1"/>
  <c r="I37" i="44"/>
  <c r="J99" i="44" s="1"/>
  <c r="J102" i="44" s="1"/>
  <c r="I30" i="46" l="1"/>
  <c r="I35" i="46" s="1"/>
  <c r="H30" i="45"/>
  <c r="H36" i="45" s="1"/>
  <c r="J102" i="46" l="1"/>
  <c r="J105" i="46"/>
  <c r="I30" i="47" s="1"/>
  <c r="I35" i="47" s="1"/>
  <c r="J104" i="45"/>
  <c r="J106" i="45" s="1"/>
  <c r="J101" i="45"/>
  <c r="I37" i="45"/>
  <c r="J99" i="45" s="1"/>
  <c r="J102" i="47" l="1"/>
  <c r="J105" i="47"/>
  <c r="I29" i="48" s="1"/>
  <c r="I34" i="48" s="1"/>
  <c r="H30" i="46"/>
  <c r="H36" i="46" s="1"/>
  <c r="J104" i="48" l="1"/>
  <c r="J101" i="48"/>
  <c r="J101" i="46"/>
  <c r="J104" i="46"/>
  <c r="J106" i="46" s="1"/>
  <c r="I37" i="46"/>
  <c r="J99" i="46" s="1"/>
  <c r="I30" i="49" l="1"/>
  <c r="I35" i="49" s="1"/>
  <c r="H30" i="47"/>
  <c r="H36" i="47" s="1"/>
  <c r="J105" i="49" l="1"/>
  <c r="I30" i="50" s="1"/>
  <c r="I35" i="50" s="1"/>
  <c r="J102" i="49"/>
  <c r="J104" i="47"/>
  <c r="J106" i="47" s="1"/>
  <c r="J101" i="47"/>
  <c r="I37" i="47"/>
  <c r="J99" i="47" s="1"/>
  <c r="J105" i="50" l="1"/>
  <c r="I30" i="53" s="1"/>
  <c r="I35" i="53" s="1"/>
  <c r="J105" i="53" s="1"/>
  <c r="J106" i="53" s="1"/>
  <c r="J102" i="50"/>
  <c r="H29" i="48"/>
  <c r="H35" i="48" s="1"/>
  <c r="I30" i="54" l="1"/>
  <c r="I35" i="54" s="1"/>
  <c r="J103" i="48"/>
  <c r="J105" i="48" s="1"/>
  <c r="J100" i="48"/>
  <c r="I36" i="48"/>
  <c r="J98" i="48" s="1"/>
  <c r="J105" i="54" l="1"/>
  <c r="J102" i="54"/>
  <c r="H30" i="49"/>
  <c r="H36" i="49" s="1"/>
  <c r="J101" i="49" l="1"/>
  <c r="J104" i="49"/>
  <c r="J106" i="49" s="1"/>
  <c r="I37" i="49"/>
  <c r="J99" i="49" s="1"/>
  <c r="H30" i="50" l="1"/>
  <c r="H36" i="50" s="1"/>
  <c r="I37" i="50" l="1"/>
  <c r="J99" i="50" s="1"/>
  <c r="J104" i="50"/>
  <c r="J106" i="50" s="1"/>
  <c r="J101" i="50"/>
  <c r="H30" i="53" l="1"/>
  <c r="H36" i="53" s="1"/>
  <c r="I37" i="53" l="1"/>
  <c r="J99" i="53" s="1"/>
  <c r="J102" i="53" s="1"/>
  <c r="H30" i="54" l="1"/>
  <c r="H36" i="54" s="1"/>
  <c r="I37" i="54" l="1"/>
  <c r="J99" i="54" s="1"/>
  <c r="J106" i="54"/>
  <c r="J101" i="54"/>
</calcChain>
</file>

<file path=xl/sharedStrings.xml><?xml version="1.0" encoding="utf-8"?>
<sst xmlns="http://schemas.openxmlformats.org/spreadsheetml/2006/main" count="3173" uniqueCount="195">
  <si>
    <t>ÓRGÃO PÚBLICO:</t>
  </si>
  <si>
    <t>ORGANIZAÇÃO DA SOCIEDADE CIVIL:</t>
  </si>
  <si>
    <t>CNPJ:</t>
  </si>
  <si>
    <t>ENDEREÇO E CEP: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</si>
  <si>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</si>
  <si>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</si>
  <si>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</si>
  <si>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</si>
  <si>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</si>
  <si>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</si>
  <si>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</si>
  <si>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</si>
  <si>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</si>
  <si>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</si>
  <si>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</si>
  <si>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</si>
  <si>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</si>
  <si>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</si>
  <si>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</si>
  <si>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</si>
  <si>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</si>
  <si>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</si>
  <si>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</si>
  <si>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</si>
  <si>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</si>
  <si>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</si>
  <si>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</si>
  <si>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</si>
  <si>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</si>
  <si>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</si>
  <si>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</si>
  <si>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</si>
  <si>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</si>
  <si>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</si>
  <si>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</si>
  <si>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</si>
  <si>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</si>
  <si>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</si>
  <si>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</si>
  <si>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</si>
  <si>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</si>
  <si>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</si>
  <si>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</si>
  <si>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</si>
  <si>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</si>
  <si>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</si>
  <si>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</si>
  <si>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</si>
  <si>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</si>
  <si>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</si>
  <si>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</si>
  <si>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</si>
  <si>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</si>
  <si>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</si>
  <si>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</si>
  <si>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</si>
  <si>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</si>
  <si>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</si>
  <si>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</si>
  <si>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</si>
  <si>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</si>
  <si>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</si>
  <si>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</si>
  <si>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</si>
  <si>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</si>
  <si>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</si>
  <si>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</si>
  <si>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</si>
  <si>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</si>
  <si>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</si>
  <si>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</si>
  <si>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</si>
  <si>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</si>
  <si>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</si>
  <si>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</si>
  <si>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</si>
  <si>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</si>
  <si>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</si>
  <si>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</si>
  <si>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</si>
  <si>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</si>
  <si>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</si>
  <si>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</si>
  <si>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</si>
  <si>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</si>
  <si>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</si>
  <si>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</si>
  <si>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</si>
  <si>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</si>
  <si>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</si>
  <si>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</si>
  <si>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</si>
  <si>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</si>
  <si>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</si>
  <si>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</si>
  <si>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</si>
  <si>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</si>
  <si>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</si>
  <si>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</si>
  <si>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</si>
  <si>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____________________________________________</t>
  </si>
  <si>
    <t>_________________________________________</t>
  </si>
  <si>
    <t>MEMBRO DO CONSELHO FISCAL</t>
  </si>
  <si>
    <t>Outras despesas Devolução  de Recurso ao Município</t>
  </si>
  <si>
    <t>SANTA ROSA DE VITERBO/SP, 05 DE MAIO DE 2024</t>
  </si>
  <si>
    <t>SANTA ROSA DE VITERBO/SP, 05 DE JUNHO DE 2024</t>
  </si>
  <si>
    <t>SANTA ROSA DE VITERBO/SP, 05 DE JULHO DE 2024</t>
  </si>
  <si>
    <t>SANTA ROSA DE VITERBO/SP, 05 DE AGOSTO DE 2024</t>
  </si>
  <si>
    <t>SANTA ROSA DE VITERBO/SP, 05 DE SETEMBRO DE 2024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</si>
  <si>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</si>
  <si>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 )MUNICIPAL  (   )ESTADUAL  (   )FEDERAL   </t>
    </r>
  </si>
  <si>
    <t>SANTA ROSA DE VITERBO/SP, 05 DE NOVEMRO DE 2024</t>
  </si>
  <si>
    <t>SANTA ROSA DE VITERBO/SP, 05 DE JANEIRO DE 2025</t>
  </si>
  <si>
    <t>SANTA ROSA DE VITERBO/SP, 02 DE OUTUBRO DE 2024</t>
  </si>
  <si>
    <t>R$          -</t>
  </si>
  <si>
    <t>SANTA ROSA DE VITERBO/SP, 03 DE DEZEMRO DE 2024</t>
  </si>
  <si>
    <t>Outras despesas (IRRF negativo)</t>
  </si>
  <si>
    <t>SANTA ROSA DE VITERBO/SP, 10 DE JANEIRO DE 2025</t>
  </si>
  <si>
    <t>313.XXX.XXX-34</t>
  </si>
  <si>
    <t>SEM REPASSE</t>
  </si>
  <si>
    <t>sem repasse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</si>
  <si>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</t>
    </r>
    <r>
      <rPr>
        <i/>
        <sz val="8"/>
        <color rgb="FFFF0000"/>
        <rFont val="Calibri"/>
        <family val="2"/>
        <scheme val="minor"/>
      </rPr>
      <t>especificar informação</t>
    </r>
    <r>
      <rPr>
        <i/>
        <sz val="8"/>
        <color theme="1"/>
        <rFont val="Calibri"/>
        <family val="2"/>
        <scheme val="minor"/>
      </rPr>
      <t xml:space="preserve">) - PÚBLICO </t>
    </r>
    <r>
      <rPr>
        <i/>
        <sz val="8"/>
        <color rgb="FFFF0000"/>
        <rFont val="Calibri"/>
        <family val="2"/>
        <scheme val="minor"/>
      </rPr>
      <t>(especificar informação</t>
    </r>
    <r>
      <rPr>
        <i/>
        <sz val="8"/>
        <color theme="1"/>
        <rFont val="Calibri"/>
        <family val="2"/>
        <scheme val="minor"/>
      </rPr>
      <t>)</t>
    </r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</si>
  <si>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rgb="FFFF0000"/>
        <rFont val="Calibri"/>
        <family val="2"/>
        <scheme val="minor"/>
      </rPr>
      <t>EXTORNOS DE TARIFA, CONTRIBUIÇÕES ASSOCIATIVAS, ETC</t>
    </r>
    <r>
      <rPr>
        <i/>
        <sz val="9"/>
        <color theme="1"/>
        <rFont val="Calibri"/>
        <family val="2"/>
        <scheme val="minor"/>
      </rPr>
      <t>)</t>
    </r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</si>
  <si>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(</t>
    </r>
    <r>
      <rPr>
        <b/>
        <sz val="8"/>
        <color theme="1"/>
        <rFont val="Arial"/>
        <family val="2"/>
      </rPr>
      <t>próprio + público)</t>
    </r>
  </si>
  <si>
    <t>NOME DA ORGANIZAÇÃO</t>
  </si>
  <si>
    <t>XX.XXX.XXX/0001-93</t>
  </si>
  <si>
    <t>RUA XXXXX, NºXXX - BAIRRO XXXX - CIDADE XXXXXX CEP: XXXX</t>
  </si>
  <si>
    <t>FULANO(A) DE TAL - PRESIDENTE</t>
  </si>
  <si>
    <t>(XXXXXXX) O MESMO QUE CONSTA NO TERMO DE COLABORAÇÃO</t>
  </si>
  <si>
    <t>JANEIRO DE 2025</t>
  </si>
  <si>
    <t>MUNICIPAL / ESTADUAL / FEDERAL (ELABORE UM RP10 POR FONTE DE RECURSO)</t>
  </si>
  <si>
    <t>DATA ASSINAT.</t>
  </si>
  <si>
    <t>01/01/2025 A 31/12/2025</t>
  </si>
  <si>
    <t>FEVEREIRO DE 2025</t>
  </si>
  <si>
    <t>MARÇO DE 2025</t>
  </si>
  <si>
    <t>ABRIL DE 2025</t>
  </si>
  <si>
    <t>1º QUADRIMESTRE DE 2025</t>
  </si>
  <si>
    <t>MAIO DE 2025</t>
  </si>
  <si>
    <t>2º QUADRIMESTRE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</si>
  <si>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</si>
  <si>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</si>
  <si>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</si>
  <si>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</si>
  <si>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</si>
  <si>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</si>
  <si>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</si>
  <si>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3º QUADRIMESTRE DE 2025</t>
  </si>
  <si>
    <r>
      <t xml:space="preserve">O(s) signatário(s), na qualidade de representante(s) da ORGANIZAÇÃO DA SOCIEDADE CIVIL   </t>
    </r>
    <r>
      <rPr>
        <b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</si>
  <si>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da ORGANIZAÇÃO DA SOCIEDADE CIVIL </t>
    </r>
    <r>
      <rPr>
        <b/>
        <u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do             
</t>
    </r>
    <r>
      <rPr>
        <b/>
        <sz val="11"/>
        <color rgb="FFFF0000"/>
        <rFont val="Calibri"/>
        <family val="2"/>
        <scheme val="minor"/>
      </rPr>
      <t xml:space="preserve">1º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</si>
  <si>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 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</si>
  <si>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 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JUNHO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</si>
  <si>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JULHO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</si>
  <si>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AGOSTO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</si>
  <si>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2º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</si>
  <si>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SETEMBRO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</si>
  <si>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 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OUTUBRO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</si>
  <si>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NOVEMBRO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</si>
  <si>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DEZEMBRO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</si>
  <si>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3º QUADRIMESTRE </t>
    </r>
    <r>
      <rPr>
        <b/>
        <sz val="11"/>
        <color theme="1"/>
        <rFont val="Calibri"/>
        <family val="2"/>
        <scheme val="minor"/>
      </rPr>
      <t>de 2024 
bem como as despesas a pagar no exercício seguinte.</t>
    </r>
  </si>
  <si>
    <r>
      <t xml:space="preserve">O(s) signatário(s), na qualidade de representante(s) da </t>
    </r>
    <r>
      <rPr>
        <b/>
        <u/>
        <sz val="11"/>
        <color rgb="FFFF0000"/>
        <rFont val="Calibri"/>
        <family val="2"/>
        <scheme val="minor"/>
      </rPr>
      <t>XXXXXXXXXXXXXXXXXXXXXXXXXXXXXXXXXXXXXXXXXXXXXXXXXXXX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EXERCÍCIO DE 2025,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</si>
  <si>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ASILO SÃO VICENTE DE PAULO</t>
  </si>
  <si>
    <t>52.392.701/0001-17</t>
  </si>
  <si>
    <t>RUA DR. HENRIQUE DUMONT, Nº 638 - CENTRO, SANTA ROSA DE VITERBO - SP CEP: 14270-000</t>
  </si>
  <si>
    <t>ANTÔNIO ROBERTO ARGERI</t>
  </si>
  <si>
    <t>117.519.098-59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</si>
  <si>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</si>
  <si>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>MUNICIPAL</t>
  </si>
  <si>
    <t>PÚBLICO ( X) MUN. (  )FED.  (  )EST.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</si>
  <si>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JANEIRO de 2025 bem como as despesas a pagar no exercício seguinte.</t>
    </r>
  </si>
  <si>
    <t xml:space="preserve">ORIGEM DOS RECURSOS (4): RECURSO PÚBLICO (  X )MUNICIPAL  (   )ESTADUAL  (   )FEDERAL   </t>
  </si>
  <si>
    <r>
      <t xml:space="preserve">DESPESAS CONTABILIZADAS EM EXERCÍCIOS ANTERIORES E PAGAS NESTE EXERCÍCIO (R$) 
</t>
    </r>
    <r>
      <rPr>
        <b/>
        <sz val="7"/>
        <rFont val="Calibri"/>
        <family val="2"/>
        <scheme val="minor"/>
      </rPr>
      <t>(H)</t>
    </r>
    <r>
      <rPr>
        <sz val="7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</si>
  <si>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</si>
  <si>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rFont val="Calibri"/>
        <family val="2"/>
        <scheme val="minor"/>
      </rPr>
      <t>(J= H + I)</t>
    </r>
  </si>
  <si>
    <r>
      <rPr>
        <b/>
        <sz val="8"/>
        <rFont val="Arial"/>
        <family val="2"/>
      </rPr>
      <t>(G)</t>
    </r>
    <r>
      <rPr>
        <sz val="8"/>
        <rFont val="Arial"/>
        <family val="2"/>
      </rPr>
      <t xml:space="preserve"> TOTAL DE RECURSOS DISPONÍVEL NO EXERCÍCIO </t>
    </r>
  </si>
  <si>
    <r>
      <rPr>
        <b/>
        <sz val="8"/>
        <rFont val="Arial"/>
        <family val="2"/>
      </rPr>
      <t>(J)</t>
    </r>
    <r>
      <rPr>
        <sz val="8"/>
        <rFont val="Arial"/>
        <family val="2"/>
      </rPr>
      <t xml:space="preserve"> DESPESAS PAGAS NO EXERCÍCIO (H+I)</t>
    </r>
  </si>
  <si>
    <r>
      <rPr>
        <b/>
        <sz val="8"/>
        <rFont val="Arial"/>
        <family val="2"/>
      </rPr>
      <t xml:space="preserve">(K) </t>
    </r>
    <r>
      <rPr>
        <sz val="8"/>
        <rFont val="Arial"/>
        <family val="2"/>
      </rPr>
      <t xml:space="preserve">RECURSO PÚBLICO NÃO APLICADO </t>
    </r>
  </si>
  <si>
    <r>
      <rPr>
        <b/>
        <sz val="8"/>
        <rFont val="Arial"/>
        <family val="2"/>
      </rPr>
      <t>(L)</t>
    </r>
    <r>
      <rPr>
        <sz val="8"/>
        <rFont val="Arial"/>
        <family val="2"/>
      </rPr>
      <t xml:space="preserve"> VALOR DEVOLVIDO AO ÓRGÃO PÚBLICO </t>
    </r>
  </si>
  <si>
    <r>
      <t xml:space="preserve">       RECURSO </t>
    </r>
    <r>
      <rPr>
        <b/>
        <sz val="8"/>
        <rFont val="Arial"/>
        <family val="2"/>
      </rPr>
      <t>PRÓPRIO</t>
    </r>
    <r>
      <rPr>
        <sz val="8"/>
        <rFont val="Arial"/>
        <family val="2"/>
      </rPr>
      <t xml:space="preserve"> AUTORIZADO PARA APLICAÇÃO NO EXERCÍCIO SEGUINTE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</si>
  <si>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</t>
    </r>
    <r>
      <rPr>
        <b/>
        <sz val="8"/>
        <rFont val="Arial"/>
        <family val="2"/>
      </rPr>
      <t>PÚBLICO</t>
    </r>
    <r>
      <rPr>
        <sz val="8"/>
        <rFont val="Arial"/>
        <family val="2"/>
      </rPr>
      <t xml:space="preserve"> AUTORIZADO PARA APLICAÇÃO NO EXERCÍCIO SEGUINTE 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</si>
  <si>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NÃO UTILIZADO AUTORIZADO PARA APLICAÇÃO NO EXERCÍCIO SEGUINTE </t>
    </r>
  </si>
  <si>
    <t>SANTA ROSA DE VITERBO/SP, 05 DE FEVEREIRO DE 2025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</si>
  <si>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FEVEREIRO de 2025 bem como as despesas a pagar no exercício seguinte.</t>
    </r>
  </si>
  <si>
    <t>PÚBLICO ( x )MUN. (  )FED.  (  )EST.</t>
  </si>
  <si>
    <t>SANTA ROSA DE VITERBO-SP, 12 DE MARÇO DE 2025</t>
  </si>
  <si>
    <r>
      <t xml:space="preserve">(A) </t>
    </r>
    <r>
      <rPr>
        <sz val="9"/>
        <rFont val="Calibri"/>
        <family val="2"/>
        <scheme val="minor"/>
      </rPr>
      <t>SALDO DO EXERCÍCO ANTERIOR</t>
    </r>
  </si>
  <si>
    <r>
      <t xml:space="preserve">(B) </t>
    </r>
    <r>
      <rPr>
        <sz val="9"/>
        <rFont val="Calibri"/>
        <family val="2"/>
        <scheme val="minor"/>
      </rPr>
      <t>REPASSES PÚBLICOS NO EXERCÍCIO</t>
    </r>
  </si>
  <si>
    <r>
      <t xml:space="preserve">(C) </t>
    </r>
    <r>
      <rPr>
        <sz val="9"/>
        <rFont val="Calibri"/>
        <family val="2"/>
        <scheme val="minor"/>
      </rPr>
      <t>RECEITAS COM APLICAÇÕES FINANCEIRAS DOS REPASSES PUBLICOS</t>
    </r>
  </si>
  <si>
    <r>
      <t xml:space="preserve">(D) </t>
    </r>
    <r>
      <rPr>
        <sz val="9"/>
        <rFont val="Calibri"/>
        <family val="2"/>
        <scheme val="minor"/>
      </rPr>
      <t>OUTRAS RECEITAS DECORRENTES DA EXECUÇÃO DO AJUSTE (3)
(</t>
    </r>
    <r>
      <rPr>
        <i/>
        <sz val="9"/>
        <rFont val="Calibri"/>
        <family val="2"/>
        <scheme val="minor"/>
      </rPr>
      <t>EXTORNOS DE TARIFA, CONTRIBUIÇÕES ASSOCIATIVAS, ETC)</t>
    </r>
  </si>
  <si>
    <r>
      <t xml:space="preserve">(E) </t>
    </r>
    <r>
      <rPr>
        <sz val="9"/>
        <rFont val="Calibri"/>
        <family val="2"/>
        <scheme val="minor"/>
      </rPr>
      <t>TOTAL DE RECURSOS PÚBLICOS</t>
    </r>
  </si>
  <si>
    <r>
      <t xml:space="preserve">(F) </t>
    </r>
    <r>
      <rPr>
        <sz val="9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</si>
  <si>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rFont val="Calibri"/>
        <family val="2"/>
        <scheme val="minor"/>
      </rPr>
      <t>TOTAL DE RECURSOS DISPONÍVEIS NO EXERCÍCIO (E + F)</t>
    </r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</si>
  <si>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MARÇO de 2025 bem como as despesas a pagar no exercício seguinte.</t>
    </r>
  </si>
  <si>
    <t xml:space="preserve">ORIGEM DOS RECURSOS (4): RECURSO PÚBLICO ( x  )MUNICIPAL  (   )ESTADUAL  (   )FEDERAL   </t>
  </si>
  <si>
    <t>ORIGEM DOS RECURSOS (4): RECURSO PRÓPRIO</t>
  </si>
  <si>
    <t>SANTA ROSA DE VITERBO/SP, 22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</si>
</sst>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0&quot;/&quot;0000"/>
    <numFmt numFmtId="165" formatCode="&quot;Santa Rosa de Viterbo, &quot;dddd\ \-\ dd\ &quot;de&quot;\ mmmm\ &quot;de&quot;\ yyyy\."/>
    <numFmt numFmtId="166" formatCode="mm/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5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164" fontId="19" fillId="4" borderId="0" xfId="0" applyNumberFormat="1" applyFont="1" applyFill="1" applyBorder="1" applyAlignment="1">
      <alignment horizontal="center"/>
    </xf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18" fillId="5" borderId="14" xfId="1" applyFont="1" applyFill="1" applyBorder="1" applyAlignment="1">
      <alignment vertical="center" wrapText="1"/>
    </xf>
    <xf numFmtId="44" fontId="18" fillId="5" borderId="1" xfId="1" applyFont="1" applyFill="1" applyBorder="1" applyAlignment="1">
      <alignment vertical="center" wrapText="1"/>
    </xf>
    <xf numFmtId="44" fontId="18" fillId="4" borderId="19" xfId="1" applyFont="1" applyFill="1" applyBorder="1" applyAlignment="1">
      <alignment vertical="center" wrapText="1"/>
    </xf>
    <xf numFmtId="44" fontId="26" fillId="4" borderId="1" xfId="1" applyFont="1" applyFill="1" applyBorder="1"/>
    <xf numFmtId="44" fontId="26" fillId="3" borderId="1" xfId="1" applyFont="1" applyFill="1" applyBorder="1"/>
    <xf numFmtId="44" fontId="26" fillId="4" borderId="15" xfId="1" applyFont="1" applyFill="1" applyBorder="1"/>
    <xf numFmtId="44" fontId="26" fillId="4" borderId="17" xfId="1" applyFont="1" applyFill="1" applyBorder="1"/>
    <xf numFmtId="44" fontId="26" fillId="3" borderId="17" xfId="1" applyFont="1" applyFill="1" applyBorder="1"/>
    <xf numFmtId="44" fontId="26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7" fillId="4" borderId="0" xfId="0" applyFont="1" applyFill="1"/>
    <xf numFmtId="0" fontId="28" fillId="4" borderId="0" xfId="0" applyFont="1" applyFill="1"/>
    <xf numFmtId="44" fontId="2" fillId="4" borderId="1" xfId="1" applyFont="1" applyFill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166" fontId="36" fillId="4" borderId="0" xfId="0" applyNumberFormat="1" applyFont="1" applyFill="1" applyBorder="1" applyAlignment="1">
      <alignment horizontal="center"/>
    </xf>
    <xf numFmtId="44" fontId="38" fillId="4" borderId="20" xfId="1" applyFont="1" applyFill="1" applyBorder="1" applyAlignment="1">
      <alignment vertical="center" wrapText="1"/>
    </xf>
    <xf numFmtId="44" fontId="38" fillId="4" borderId="9" xfId="1" applyFont="1" applyFill="1" applyBorder="1" applyAlignment="1">
      <alignment vertical="center" wrapText="1"/>
    </xf>
    <xf numFmtId="44" fontId="38" fillId="5" borderId="14" xfId="1" applyFont="1" applyFill="1" applyBorder="1" applyAlignment="1">
      <alignment vertical="center" wrapText="1"/>
    </xf>
    <xf numFmtId="44" fontId="38" fillId="4" borderId="1" xfId="1" applyFont="1" applyFill="1" applyBorder="1" applyAlignment="1">
      <alignment vertical="center" wrapText="1"/>
    </xf>
    <xf numFmtId="44" fontId="38" fillId="4" borderId="14" xfId="1" applyFont="1" applyFill="1" applyBorder="1" applyAlignment="1">
      <alignment vertical="center" wrapText="1"/>
    </xf>
    <xf numFmtId="44" fontId="38" fillId="5" borderId="1" xfId="1" applyFont="1" applyFill="1" applyBorder="1" applyAlignment="1">
      <alignment vertical="center" wrapText="1"/>
    </xf>
    <xf numFmtId="44" fontId="38" fillId="4" borderId="19" xfId="1" applyFont="1" applyFill="1" applyBorder="1" applyAlignment="1">
      <alignment vertical="center" wrapText="1"/>
    </xf>
    <xf numFmtId="44" fontId="38" fillId="3" borderId="16" xfId="1" applyFont="1" applyFill="1" applyBorder="1" applyAlignment="1">
      <alignment vertical="center" wrapText="1"/>
    </xf>
    <xf numFmtId="0" fontId="40" fillId="4" borderId="1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vertical="center" wrapText="1"/>
    </xf>
    <xf numFmtId="0" fontId="40" fillId="4" borderId="15" xfId="0" applyFont="1" applyFill="1" applyBorder="1" applyAlignment="1">
      <alignment vertical="center" wrapText="1"/>
    </xf>
    <xf numFmtId="44" fontId="42" fillId="4" borderId="1" xfId="1" applyFont="1" applyFill="1" applyBorder="1"/>
    <xf numFmtId="44" fontId="42" fillId="3" borderId="1" xfId="1" applyFont="1" applyFill="1" applyBorder="1"/>
    <xf numFmtId="44" fontId="42" fillId="4" borderId="15" xfId="1" applyFont="1" applyFill="1" applyBorder="1"/>
    <xf numFmtId="44" fontId="42" fillId="4" borderId="17" xfId="1" applyFont="1" applyFill="1" applyBorder="1"/>
    <xf numFmtId="44" fontId="42" fillId="3" borderId="17" xfId="1" applyFont="1" applyFill="1" applyBorder="1"/>
    <xf numFmtId="44" fontId="42" fillId="4" borderId="18" xfId="1" applyFont="1" applyFill="1" applyBorder="1"/>
    <xf numFmtId="44" fontId="44" fillId="4" borderId="9" xfId="1" applyFont="1" applyFill="1" applyBorder="1" applyAlignment="1"/>
    <xf numFmtId="44" fontId="44" fillId="4" borderId="1" xfId="1" applyFont="1" applyFill="1" applyBorder="1" applyAlignment="1"/>
    <xf numFmtId="44" fontId="44" fillId="4" borderId="42" xfId="1" applyFont="1" applyFill="1" applyBorder="1" applyAlignment="1"/>
    <xf numFmtId="44" fontId="44" fillId="6" borderId="42" xfId="1" applyFont="1" applyFill="1" applyBorder="1" applyAlignment="1"/>
    <xf numFmtId="0" fontId="0" fillId="2" borderId="0" xfId="0" applyFill="1" applyAlignment="1">
      <alignment horizontal="center" vertical="center" wrapText="1"/>
    </xf>
    <xf numFmtId="0" fontId="41" fillId="4" borderId="14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/>
    </xf>
    <xf numFmtId="0" fontId="34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36" fillId="4" borderId="0" xfId="0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44" fontId="36" fillId="4" borderId="0" xfId="1" applyFont="1" applyFill="1" applyBorder="1" applyAlignment="1">
      <alignment horizontal="center"/>
    </xf>
    <xf numFmtId="44" fontId="36" fillId="4" borderId="35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left" vertical="center" wrapText="1"/>
    </xf>
    <xf numFmtId="0" fontId="35" fillId="4" borderId="35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34" fillId="4" borderId="19" xfId="0" applyFont="1" applyFill="1" applyBorder="1" applyAlignment="1">
      <alignment horizontal="left" vertical="center"/>
    </xf>
    <xf numFmtId="0" fontId="34" fillId="4" borderId="3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37" fillId="4" borderId="14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44" fontId="37" fillId="4" borderId="14" xfId="0" applyNumberFormat="1" applyFont="1" applyFill="1" applyBorder="1" applyAlignment="1">
      <alignment horizontal="center" vertical="center" wrapText="1"/>
    </xf>
    <xf numFmtId="44" fontId="37" fillId="4" borderId="1" xfId="0" applyNumberFormat="1" applyFont="1" applyFill="1" applyBorder="1" applyAlignment="1">
      <alignment horizontal="center" vertical="center" wrapText="1"/>
    </xf>
    <xf numFmtId="14" fontId="37" fillId="4" borderId="5" xfId="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44" fontId="37" fillId="4" borderId="1" xfId="1" applyFont="1" applyFill="1" applyBorder="1" applyAlignment="1">
      <alignment horizontal="center" vertical="center" wrapText="1"/>
    </xf>
    <xf numFmtId="44" fontId="37" fillId="4" borderId="15" xfId="1" applyFont="1" applyFill="1" applyBorder="1" applyAlignment="1">
      <alignment horizontal="center" vertical="center" wrapText="1"/>
    </xf>
    <xf numFmtId="14" fontId="38" fillId="4" borderId="23" xfId="0" applyNumberFormat="1" applyFont="1" applyFill="1" applyBorder="1" applyAlignment="1">
      <alignment horizontal="center" vertical="center" wrapText="1"/>
    </xf>
    <xf numFmtId="14" fontId="38" fillId="4" borderId="5" xfId="0" applyNumberFormat="1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14" fontId="38" fillId="4" borderId="3" xfId="0" applyNumberFormat="1" applyFont="1" applyFill="1" applyBorder="1" applyAlignment="1">
      <alignment horizontal="center" vertical="center" wrapText="1"/>
    </xf>
    <xf numFmtId="0" fontId="38" fillId="4" borderId="23" xfId="0" applyFont="1" applyFill="1" applyBorder="1" applyAlignment="1">
      <alignment horizontal="center" vertical="center" wrapText="1"/>
    </xf>
    <xf numFmtId="44" fontId="38" fillId="4" borderId="3" xfId="1" applyFont="1" applyFill="1" applyBorder="1" applyAlignment="1">
      <alignment horizontal="center" vertical="center" wrapText="1"/>
    </xf>
    <xf numFmtId="44" fontId="38" fillId="4" borderId="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38" fillId="3" borderId="42" xfId="0" applyFont="1" applyFill="1" applyBorder="1" applyAlignment="1">
      <alignment horizontal="right" vertical="center" wrapText="1"/>
    </xf>
    <xf numFmtId="0" fontId="38" fillId="3" borderId="28" xfId="0" applyFont="1" applyFill="1" applyBorder="1" applyAlignment="1">
      <alignment horizontal="left" vertical="center" wrapText="1"/>
    </xf>
    <xf numFmtId="0" fontId="38" fillId="3" borderId="30" xfId="0" applyFont="1" applyFill="1" applyBorder="1" applyAlignment="1">
      <alignment horizontal="left" vertical="center" wrapText="1"/>
    </xf>
    <xf numFmtId="0" fontId="38" fillId="3" borderId="25" xfId="0" applyFont="1" applyFill="1" applyBorder="1" applyAlignment="1">
      <alignment horizontal="right" vertical="center" wrapText="1"/>
    </xf>
    <xf numFmtId="0" fontId="38" fillId="3" borderId="2" xfId="0" applyFont="1" applyFill="1" applyBorder="1" applyAlignment="1">
      <alignment horizontal="right" vertical="center" wrapText="1"/>
    </xf>
    <xf numFmtId="0" fontId="3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34" fillId="4" borderId="23" xfId="0" applyFont="1" applyFill="1" applyBorder="1" applyAlignment="1">
      <alignment horizontal="left"/>
    </xf>
    <xf numFmtId="0" fontId="34" fillId="4" borderId="4" xfId="0" applyFont="1" applyFill="1" applyBorder="1" applyAlignment="1">
      <alignment horizontal="left"/>
    </xf>
    <xf numFmtId="0" fontId="34" fillId="4" borderId="24" xfId="0" applyFont="1" applyFill="1" applyBorder="1" applyAlignment="1">
      <alignment horizontal="left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1" fillId="4" borderId="41" xfId="0" applyFont="1" applyFill="1" applyBorder="1" applyAlignment="1">
      <alignment horizontal="left" vertical="center" wrapText="1"/>
    </xf>
    <xf numFmtId="0" fontId="41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5" fontId="45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left" vertical="center" wrapText="1"/>
    </xf>
    <xf numFmtId="0" fontId="41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44" fillId="4" borderId="46" xfId="0" applyFont="1" applyFill="1" applyBorder="1" applyAlignment="1">
      <alignment horizontal="center"/>
    </xf>
    <xf numFmtId="0" fontId="44" fillId="4" borderId="43" xfId="0" applyFont="1" applyFill="1" applyBorder="1" applyAlignment="1">
      <alignment horizontal="center"/>
    </xf>
    <xf numFmtId="0" fontId="44" fillId="4" borderId="47" xfId="0" applyFont="1" applyFill="1" applyBorder="1" applyAlignment="1">
      <alignment horizontal="center"/>
    </xf>
    <xf numFmtId="0" fontId="41" fillId="4" borderId="25" xfId="0" applyFont="1" applyFill="1" applyBorder="1" applyAlignment="1">
      <alignment horizontal="left" vertical="center" wrapText="1"/>
    </xf>
    <xf numFmtId="0" fontId="41" fillId="4" borderId="2" xfId="0" applyFont="1" applyFill="1" applyBorder="1" applyAlignment="1">
      <alignment horizontal="left" vertical="center" wrapText="1"/>
    </xf>
    <xf numFmtId="0" fontId="41" fillId="4" borderId="6" xfId="0" applyFont="1" applyFill="1" applyBorder="1" applyAlignment="1">
      <alignment horizontal="left" vertical="center" wrapText="1"/>
    </xf>
    <xf numFmtId="0" fontId="41" fillId="4" borderId="34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vertical="center" wrapText="1"/>
    </xf>
    <xf numFmtId="0" fontId="41" fillId="4" borderId="40" xfId="0" applyFont="1" applyFill="1" applyBorder="1" applyAlignment="1">
      <alignment horizontal="left" vertical="center" wrapText="1"/>
    </xf>
    <xf numFmtId="0" fontId="41" fillId="4" borderId="26" xfId="0" applyFont="1" applyFill="1" applyBorder="1" applyAlignment="1">
      <alignment horizontal="left" vertical="center" wrapText="1"/>
    </xf>
    <xf numFmtId="0" fontId="41" fillId="4" borderId="7" xfId="0" applyFont="1" applyFill="1" applyBorder="1" applyAlignment="1">
      <alignment horizontal="left" vertical="center" wrapText="1"/>
    </xf>
    <xf numFmtId="0" fontId="41" fillId="4" borderId="8" xfId="0" applyFont="1" applyFill="1" applyBorder="1" applyAlignment="1">
      <alignment horizontal="left" vertical="center" wrapText="1"/>
    </xf>
    <xf numFmtId="0" fontId="41" fillId="4" borderId="16" xfId="0" applyFont="1" applyFill="1" applyBorder="1" applyAlignment="1">
      <alignment horizontal="right" vertical="center" wrapText="1"/>
    </xf>
    <xf numFmtId="0" fontId="41" fillId="4" borderId="17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165" fontId="21" fillId="4" borderId="0" xfId="0" applyNumberFormat="1" applyFont="1" applyFill="1" applyAlignment="1">
      <alignment horizontal="center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8" fillId="4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4" fontId="25" fillId="4" borderId="1" xfId="1" applyFont="1" applyFill="1" applyBorder="1" applyAlignment="1">
      <alignment horizontal="center" vertical="center" wrapText="1"/>
    </xf>
    <xf numFmtId="44" fontId="25" fillId="4" borderId="15" xfId="1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25" fillId="4" borderId="14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4" fontId="25" fillId="4" borderId="14" xfId="1" applyFon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 applyAlignment="1">
      <alignment horizontal="center" vertical="center" wrapText="1"/>
    </xf>
    <xf numFmtId="3" fontId="29" fillId="7" borderId="1" xfId="0" applyNumberFormat="1" applyFont="1" applyFill="1" applyBorder="1" applyAlignment="1">
      <alignment horizontal="right" vertical="center" wrapText="1"/>
    </xf>
    <xf numFmtId="0" fontId="29" fillId="7" borderId="1" xfId="0" applyFont="1" applyFill="1" applyBorder="1" applyAlignment="1">
      <alignment horizontal="right" vertical="center" wrapText="1"/>
    </xf>
    <xf numFmtId="44" fontId="18" fillId="7" borderId="3" xfId="1" applyFont="1" applyFill="1" applyBorder="1" applyAlignment="1">
      <alignment horizontal="center" vertical="center" wrapText="1"/>
    </xf>
    <xf numFmtId="44" fontId="18" fillId="7" borderId="24" xfId="1" applyFont="1" applyFill="1" applyBorder="1" applyAlignment="1">
      <alignment horizontal="center" vertical="center" wrapText="1"/>
    </xf>
    <xf numFmtId="44" fontId="8" fillId="4" borderId="24" xfId="1" applyFont="1" applyFill="1" applyBorder="1" applyAlignment="1">
      <alignment horizontal="center" vertical="center" wrapText="1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0" fontId="33" fillId="8" borderId="32" xfId="0" applyFont="1" applyFill="1" applyBorder="1" applyAlignment="1">
      <alignment horizontal="left" vertical="center"/>
    </xf>
    <xf numFmtId="0" fontId="33" fillId="8" borderId="48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/>
    </xf>
    <xf numFmtId="0" fontId="4" fillId="8" borderId="49" xfId="0" applyFont="1" applyFill="1" applyBorder="1" applyAlignment="1">
      <alignment horizontal="left" vertical="center"/>
    </xf>
    <xf numFmtId="14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44" fontId="19" fillId="4" borderId="0" xfId="1" applyFont="1" applyFill="1" applyBorder="1" applyAlignment="1">
      <alignment horizontal="center"/>
    </xf>
    <xf numFmtId="44" fontId="19" fillId="4" borderId="35" xfId="1" applyFont="1" applyFill="1" applyBorder="1" applyAlignment="1">
      <alignment horizontal="center"/>
    </xf>
    <xf numFmtId="0" fontId="4" fillId="8" borderId="19" xfId="0" applyFont="1" applyFill="1" applyBorder="1" applyAlignment="1">
      <alignment horizontal="left" vertical="center"/>
    </xf>
    <xf numFmtId="0" fontId="4" fillId="8" borderId="50" xfId="0" applyFont="1" applyFill="1" applyBorder="1" applyAlignment="1">
      <alignment horizontal="left" vertical="center"/>
    </xf>
    <xf numFmtId="1" fontId="25" fillId="4" borderId="1" xfId="0" applyNumberFormat="1" applyFont="1" applyFill="1" applyBorder="1" applyAlignment="1">
      <alignment horizontal="center" vertical="center" wrapText="1"/>
    </xf>
    <xf numFmtId="3" fontId="30" fillId="7" borderId="1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right" vertical="center" wrapText="1"/>
    </xf>
    <xf numFmtId="44" fontId="29" fillId="7" borderId="1" xfId="1" applyFont="1" applyFill="1" applyBorder="1" applyAlignment="1">
      <alignment horizontal="center" vertical="center" wrapText="1"/>
    </xf>
    <xf numFmtId="44" fontId="29" fillId="7" borderId="15" xfId="1" applyFont="1" applyFill="1" applyBorder="1" applyAlignment="1">
      <alignment horizontal="center" vertical="center" wrapText="1"/>
    </xf>
    <xf numFmtId="44" fontId="29" fillId="4" borderId="1" xfId="1" applyFont="1" applyFill="1" applyBorder="1" applyAlignment="1">
      <alignment horizontal="center" vertical="center" wrapText="1"/>
    </xf>
    <xf numFmtId="44" fontId="29" fillId="4" borderId="15" xfId="1" applyFont="1" applyFill="1" applyBorder="1" applyAlignment="1">
      <alignment horizontal="center" vertical="center" wrapText="1"/>
    </xf>
    <xf numFmtId="14" fontId="29" fillId="4" borderId="14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14" fontId="29" fillId="4" borderId="23" xfId="0" applyNumberFormat="1" applyFont="1" applyFill="1" applyBorder="1" applyAlignment="1">
      <alignment horizontal="center" vertical="center" wrapText="1"/>
    </xf>
    <xf numFmtId="14" fontId="29" fillId="4" borderId="5" xfId="0" applyNumberFormat="1" applyFont="1" applyFill="1" applyBorder="1" applyAlignment="1">
      <alignment horizontal="center" vertical="center" wrapText="1"/>
    </xf>
    <xf numFmtId="44" fontId="29" fillId="4" borderId="3" xfId="1" applyFont="1" applyFill="1" applyBorder="1" applyAlignment="1">
      <alignment horizontal="center" vertical="center" wrapText="1"/>
    </xf>
    <xf numFmtId="44" fontId="29" fillId="4" borderId="24" xfId="1" applyFont="1" applyFill="1" applyBorder="1" applyAlignment="1">
      <alignment horizontal="center" vertical="center" wrapText="1"/>
    </xf>
    <xf numFmtId="44" fontId="29" fillId="4" borderId="14" xfId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  <xf numFmtId="44" fontId="37" fillId="4" borderId="14" xfId="1" applyFont="1" applyFill="1" applyBorder="1" applyAlignment="1">
      <alignment horizontal="center" vertical="center" wrapText="1"/>
    </xf>
    <xf numFmtId="0" fontId="38" fillId="4" borderId="37" xfId="0" applyFont="1" applyFill="1" applyBorder="1" applyAlignment="1">
      <alignment horizontal="left" vertical="center" wrapText="1"/>
    </xf>
    <xf numFmtId="0" fontId="38" fillId="4" borderId="38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center"/>
    </xf>
    <xf numFmtId="0" fontId="44" fillId="4" borderId="44" xfId="0" applyFont="1" applyFill="1" applyBorder="1" applyAlignment="1">
      <alignment horizontal="center"/>
    </xf>
    <xf numFmtId="0" fontId="38" fillId="4" borderId="23" xfId="0" applyFont="1" applyFill="1" applyBorder="1" applyAlignment="1">
      <alignment horizontal="left" vertical="center" wrapText="1"/>
    </xf>
    <xf numFmtId="0" fontId="38" fillId="4" borderId="4" xfId="0" applyFont="1" applyFill="1" applyBorder="1" applyAlignment="1">
      <alignment horizontal="left" vertical="center" wrapText="1"/>
    </xf>
    <xf numFmtId="0" fontId="44" fillId="4" borderId="34" xfId="0" applyFont="1" applyFill="1" applyBorder="1" applyAlignment="1">
      <alignment horizontal="center"/>
    </xf>
    <xf numFmtId="0" fontId="46" fillId="4" borderId="23" xfId="0" applyFont="1" applyFill="1" applyBorder="1" applyAlignment="1">
      <alignment horizontal="left" vertical="center" wrapText="1"/>
    </xf>
    <xf numFmtId="0" fontId="38" fillId="4" borderId="24" xfId="0" applyFont="1" applyFill="1" applyBorder="1" applyAlignment="1">
      <alignment horizontal="left" vertical="center" wrapText="1"/>
    </xf>
    <xf numFmtId="0" fontId="38" fillId="4" borderId="39" xfId="0" applyFont="1" applyFill="1" applyBorder="1" applyAlignment="1">
      <alignment horizontal="left" vertical="center" wrapText="1"/>
    </xf>
    <xf numFmtId="0" fontId="38" fillId="4" borderId="29" xfId="0" applyFont="1" applyFill="1" applyBorder="1" applyAlignment="1">
      <alignment horizontal="left" vertical="center" wrapText="1"/>
    </xf>
    <xf numFmtId="0" fontId="44" fillId="4" borderId="27" xfId="0" applyFont="1" applyFill="1" applyBorder="1" applyAlignment="1">
      <alignment horizontal="center"/>
    </xf>
    <xf numFmtId="0" fontId="44" fillId="4" borderId="45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right" vertical="center" wrapText="1"/>
    </xf>
    <xf numFmtId="44" fontId="42" fillId="4" borderId="0" xfId="1" applyFont="1" applyFill="1" applyBorder="1"/>
    <xf numFmtId="0" fontId="34" fillId="4" borderId="20" xfId="0" applyFont="1" applyFill="1" applyBorder="1" applyAlignment="1">
      <alignment horizontal="center"/>
    </xf>
    <xf numFmtId="0" fontId="34" fillId="4" borderId="21" xfId="0" applyFont="1" applyFill="1" applyBorder="1" applyAlignment="1">
      <alignment horizontal="center"/>
    </xf>
    <xf numFmtId="0" fontId="34" fillId="4" borderId="2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activeCell="H31" sqref="H3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111" t="s">
        <v>56</v>
      </c>
      <c r="F3" s="111"/>
      <c r="G3" s="111"/>
      <c r="H3" s="111"/>
      <c r="I3" s="111"/>
      <c r="J3" s="112"/>
    </row>
    <row r="4" spans="1:15" s="8" customFormat="1" ht="42" customHeight="1" x14ac:dyDescent="0.25">
      <c r="A4" s="90" t="s">
        <v>1</v>
      </c>
      <c r="B4" s="91"/>
      <c r="C4" s="91"/>
      <c r="D4" s="91"/>
      <c r="E4" s="113" t="s">
        <v>160</v>
      </c>
      <c r="F4" s="113"/>
      <c r="G4" s="113"/>
      <c r="H4" s="113"/>
      <c r="I4" s="113"/>
      <c r="J4" s="114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2" t="s">
        <v>161</v>
      </c>
      <c r="F5" s="92"/>
      <c r="G5" s="92"/>
      <c r="H5" s="92"/>
      <c r="I5" s="92"/>
      <c r="J5" s="93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162</v>
      </c>
      <c r="F6" s="92"/>
      <c r="G6" s="92"/>
      <c r="H6" s="92"/>
      <c r="I6" s="92"/>
      <c r="J6" s="93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92" t="s">
        <v>163</v>
      </c>
      <c r="F7" s="92"/>
      <c r="G7" s="92"/>
      <c r="H7" s="92"/>
      <c r="I7" s="92"/>
      <c r="J7" s="93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92" t="s">
        <v>164</v>
      </c>
      <c r="F8" s="92"/>
      <c r="G8" s="92"/>
      <c r="H8" s="92"/>
      <c r="I8" s="92"/>
      <c r="J8" s="93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118" t="s">
        <v>165</v>
      </c>
      <c r="F9" s="118"/>
      <c r="G9" s="118"/>
      <c r="H9" s="118"/>
      <c r="I9" s="118"/>
      <c r="J9" s="119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92" t="s">
        <v>129</v>
      </c>
      <c r="F10" s="92"/>
      <c r="G10" s="92"/>
      <c r="H10" s="92"/>
      <c r="I10" s="92"/>
      <c r="J10" s="93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122" t="s">
        <v>166</v>
      </c>
      <c r="F11" s="122"/>
      <c r="G11" s="122"/>
      <c r="H11" s="122"/>
      <c r="I11" s="122"/>
      <c r="J11" s="123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61" t="s">
        <v>58</v>
      </c>
      <c r="E13" s="116" t="s">
        <v>131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62">
        <v>45809</v>
      </c>
      <c r="E14" s="96">
        <v>45649</v>
      </c>
      <c r="F14" s="96"/>
      <c r="G14" s="96" t="s">
        <v>132</v>
      </c>
      <c r="H14" s="97"/>
      <c r="I14" s="98">
        <v>150000</v>
      </c>
      <c r="J14" s="99"/>
      <c r="L14" s="1" t="s">
        <v>97</v>
      </c>
      <c r="M14" s="33"/>
    </row>
    <row r="15" spans="1:15" ht="15.75" thickBot="1" x14ac:dyDescent="0.3">
      <c r="A15" s="124" t="s">
        <v>13</v>
      </c>
      <c r="B15" s="125"/>
      <c r="C15" s="125"/>
      <c r="D15" s="13"/>
      <c r="E15" s="126"/>
      <c r="F15" s="126"/>
      <c r="G15" s="126"/>
      <c r="H15" s="126"/>
      <c r="I15" s="126"/>
      <c r="J15" s="127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0" t="s">
        <v>14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6" ht="37.5" customHeight="1" x14ac:dyDescent="0.25">
      <c r="A18" s="103" t="s">
        <v>15</v>
      </c>
      <c r="B18" s="104"/>
      <c r="C18" s="104" t="s">
        <v>16</v>
      </c>
      <c r="D18" s="104"/>
      <c r="E18" s="104" t="s">
        <v>17</v>
      </c>
      <c r="F18" s="104"/>
      <c r="G18" s="104" t="s">
        <v>18</v>
      </c>
      <c r="H18" s="104"/>
      <c r="I18" s="104" t="s">
        <v>19</v>
      </c>
      <c r="J18" s="105"/>
      <c r="M18" s="57"/>
      <c r="N18" s="57"/>
      <c r="O18" s="57"/>
      <c r="P18" s="57"/>
    </row>
    <row r="19" spans="1:16" ht="18.600000000000001" customHeight="1" x14ac:dyDescent="0.25">
      <c r="A19" s="128">
        <v>45296</v>
      </c>
      <c r="B19" s="129"/>
      <c r="C19" s="130">
        <v>12500</v>
      </c>
      <c r="D19" s="131"/>
      <c r="E19" s="132">
        <v>45666</v>
      </c>
      <c r="F19" s="129"/>
      <c r="G19" s="133">
        <v>553345000001167</v>
      </c>
      <c r="H19" s="129"/>
      <c r="I19" s="134">
        <v>12500</v>
      </c>
      <c r="J19" s="135"/>
      <c r="L19" s="1" t="s">
        <v>97</v>
      </c>
      <c r="M19" s="57"/>
      <c r="N19" s="57"/>
      <c r="O19" s="57"/>
      <c r="P19" s="57"/>
    </row>
    <row r="20" spans="1:16" x14ac:dyDescent="0.25">
      <c r="A20" s="136"/>
      <c r="B20" s="137"/>
      <c r="C20" s="138"/>
      <c r="D20" s="139"/>
      <c r="E20" s="140"/>
      <c r="F20" s="137"/>
      <c r="G20" s="138"/>
      <c r="H20" s="139"/>
      <c r="I20" s="134">
        <v>0</v>
      </c>
      <c r="J20" s="135"/>
      <c r="L20" s="1" t="s">
        <v>97</v>
      </c>
      <c r="M20" s="57"/>
      <c r="N20" s="57"/>
      <c r="O20" s="57"/>
      <c r="P20" s="57"/>
    </row>
    <row r="21" spans="1:16" x14ac:dyDescent="0.25">
      <c r="A21" s="136"/>
      <c r="B21" s="137"/>
      <c r="C21" s="138"/>
      <c r="D21" s="139"/>
      <c r="E21" s="140"/>
      <c r="F21" s="137"/>
      <c r="G21" s="138"/>
      <c r="H21" s="139"/>
      <c r="I21" s="134">
        <v>0</v>
      </c>
      <c r="J21" s="135"/>
      <c r="L21" s="1" t="s">
        <v>97</v>
      </c>
    </row>
    <row r="22" spans="1:16" x14ac:dyDescent="0.25">
      <c r="A22" s="136"/>
      <c r="B22" s="137"/>
      <c r="C22" s="138"/>
      <c r="D22" s="139"/>
      <c r="E22" s="140"/>
      <c r="F22" s="137"/>
      <c r="G22" s="138"/>
      <c r="H22" s="139"/>
      <c r="I22" s="134">
        <v>0</v>
      </c>
      <c r="J22" s="135"/>
      <c r="L22" s="1" t="s">
        <v>97</v>
      </c>
    </row>
    <row r="23" spans="1:16" x14ac:dyDescent="0.25">
      <c r="A23" s="136"/>
      <c r="B23" s="137"/>
      <c r="C23" s="138"/>
      <c r="D23" s="139"/>
      <c r="E23" s="140"/>
      <c r="F23" s="137"/>
      <c r="G23" s="138"/>
      <c r="H23" s="139"/>
      <c r="I23" s="134">
        <v>0</v>
      </c>
      <c r="J23" s="135"/>
      <c r="L23" s="1" t="s">
        <v>97</v>
      </c>
    </row>
    <row r="24" spans="1:16" x14ac:dyDescent="0.25">
      <c r="A24" s="141"/>
      <c r="B24" s="139"/>
      <c r="C24" s="142"/>
      <c r="D24" s="143"/>
      <c r="E24" s="138"/>
      <c r="F24" s="139"/>
      <c r="G24" s="138"/>
      <c r="H24" s="139"/>
      <c r="I24" s="134">
        <v>0</v>
      </c>
      <c r="J24" s="135"/>
      <c r="L24" s="1" t="s">
        <v>97</v>
      </c>
    </row>
    <row r="25" spans="1:16" x14ac:dyDescent="0.25">
      <c r="A25" s="141"/>
      <c r="B25" s="139"/>
      <c r="C25" s="142"/>
      <c r="D25" s="143"/>
      <c r="E25" s="138"/>
      <c r="F25" s="139"/>
      <c r="G25" s="138"/>
      <c r="H25" s="139"/>
      <c r="I25" s="134">
        <v>0</v>
      </c>
      <c r="J25" s="135"/>
      <c r="L25" s="1" t="s">
        <v>97</v>
      </c>
    </row>
    <row r="26" spans="1:16" x14ac:dyDescent="0.25">
      <c r="A26" s="141"/>
      <c r="B26" s="139"/>
      <c r="C26" s="142"/>
      <c r="D26" s="143"/>
      <c r="E26" s="138"/>
      <c r="F26" s="139"/>
      <c r="G26" s="138"/>
      <c r="H26" s="139"/>
      <c r="I26" s="134">
        <v>0</v>
      </c>
      <c r="J26" s="135"/>
      <c r="L26" s="1" t="s">
        <v>97</v>
      </c>
    </row>
    <row r="27" spans="1:16" x14ac:dyDescent="0.25">
      <c r="A27" s="141"/>
      <c r="B27" s="139"/>
      <c r="C27" s="142"/>
      <c r="D27" s="143"/>
      <c r="E27" s="138"/>
      <c r="F27" s="139"/>
      <c r="G27" s="138"/>
      <c r="H27" s="139"/>
      <c r="I27" s="134">
        <v>0</v>
      </c>
      <c r="J27" s="135"/>
      <c r="L27" s="1" t="s">
        <v>97</v>
      </c>
    </row>
    <row r="28" spans="1:16" ht="15" customHeight="1" thickBot="1" x14ac:dyDescent="0.3">
      <c r="A28" s="149" t="s">
        <v>55</v>
      </c>
      <c r="B28" s="150"/>
      <c r="C28" s="150"/>
      <c r="D28" s="150"/>
      <c r="E28" s="150"/>
      <c r="F28" s="151"/>
      <c r="G28" s="146" t="s">
        <v>59</v>
      </c>
      <c r="H28" s="146"/>
      <c r="I28" s="147" t="s">
        <v>167</v>
      </c>
      <c r="J28" s="148"/>
    </row>
    <row r="29" spans="1:16" x14ac:dyDescent="0.25">
      <c r="A29" s="144" t="s">
        <v>72</v>
      </c>
      <c r="B29" s="145"/>
      <c r="C29" s="145"/>
      <c r="D29" s="145"/>
      <c r="E29" s="145"/>
      <c r="F29" s="145"/>
      <c r="G29" s="152"/>
      <c r="H29" s="63">
        <v>0</v>
      </c>
      <c r="I29" s="64">
        <v>0</v>
      </c>
      <c r="J29" s="155"/>
      <c r="L29" s="1" t="s">
        <v>98</v>
      </c>
    </row>
    <row r="30" spans="1:16" x14ac:dyDescent="0.25">
      <c r="A30" s="87" t="s">
        <v>73</v>
      </c>
      <c r="B30" s="88"/>
      <c r="C30" s="88"/>
      <c r="D30" s="88"/>
      <c r="E30" s="88"/>
      <c r="F30" s="88"/>
      <c r="G30" s="153"/>
      <c r="H30" s="65"/>
      <c r="I30" s="66">
        <f>I19+I20+I21+I22+I23+I24+I25+I26+I27</f>
        <v>12500</v>
      </c>
      <c r="J30" s="155"/>
      <c r="L30" s="1" t="s">
        <v>98</v>
      </c>
    </row>
    <row r="31" spans="1:16" x14ac:dyDescent="0.25">
      <c r="A31" s="157" t="s">
        <v>74</v>
      </c>
      <c r="B31" s="88"/>
      <c r="C31" s="88"/>
      <c r="D31" s="88"/>
      <c r="E31" s="88"/>
      <c r="F31" s="88"/>
      <c r="G31" s="153"/>
      <c r="H31" s="67">
        <v>0</v>
      </c>
      <c r="I31" s="68"/>
      <c r="J31" s="155"/>
      <c r="L31" s="1" t="s">
        <v>97</v>
      </c>
    </row>
    <row r="32" spans="1:16" x14ac:dyDescent="0.25">
      <c r="A32" s="87" t="s">
        <v>75</v>
      </c>
      <c r="B32" s="88"/>
      <c r="C32" s="88"/>
      <c r="D32" s="88"/>
      <c r="E32" s="88"/>
      <c r="F32" s="88"/>
      <c r="G32" s="153"/>
      <c r="H32" s="65"/>
      <c r="I32" s="66">
        <v>0</v>
      </c>
      <c r="J32" s="155"/>
      <c r="L32" s="1" t="s">
        <v>97</v>
      </c>
    </row>
    <row r="33" spans="1:12" ht="24" customHeight="1" x14ac:dyDescent="0.25">
      <c r="A33" s="87" t="s">
        <v>122</v>
      </c>
      <c r="B33" s="88"/>
      <c r="C33" s="88"/>
      <c r="D33" s="88"/>
      <c r="E33" s="88"/>
      <c r="F33" s="88"/>
      <c r="G33" s="153"/>
      <c r="H33" s="67">
        <v>0</v>
      </c>
      <c r="I33" s="66">
        <v>0</v>
      </c>
      <c r="J33" s="155"/>
      <c r="L33" s="1" t="s">
        <v>97</v>
      </c>
    </row>
    <row r="34" spans="1:12" x14ac:dyDescent="0.25">
      <c r="A34" s="87" t="s">
        <v>76</v>
      </c>
      <c r="B34" s="88"/>
      <c r="C34" s="88"/>
      <c r="D34" s="88"/>
      <c r="E34" s="88"/>
      <c r="F34" s="89"/>
      <c r="G34" s="153"/>
      <c r="H34" s="65"/>
      <c r="I34" s="66">
        <f>I29+I30+I32+I33</f>
        <v>12500</v>
      </c>
      <c r="J34" s="155"/>
      <c r="L34" s="1" t="s">
        <v>98</v>
      </c>
    </row>
    <row r="35" spans="1:12" x14ac:dyDescent="0.25">
      <c r="A35" s="87" t="s">
        <v>77</v>
      </c>
      <c r="B35" s="88"/>
      <c r="C35" s="88"/>
      <c r="D35" s="88"/>
      <c r="E35" s="88"/>
      <c r="F35" s="89"/>
      <c r="G35" s="153"/>
      <c r="H35" s="67">
        <f>H29+H31+H33</f>
        <v>0</v>
      </c>
      <c r="I35" s="65"/>
      <c r="J35" s="155"/>
      <c r="L35" s="1" t="s">
        <v>98</v>
      </c>
    </row>
    <row r="36" spans="1:12" ht="15" customHeight="1" thickBot="1" x14ac:dyDescent="0.3">
      <c r="A36" s="168" t="s">
        <v>78</v>
      </c>
      <c r="B36" s="169"/>
      <c r="C36" s="169"/>
      <c r="D36" s="169"/>
      <c r="E36" s="169"/>
      <c r="F36" s="169"/>
      <c r="G36" s="154"/>
      <c r="H36" s="69"/>
      <c r="I36" s="70">
        <f>H35+I34</f>
        <v>12500</v>
      </c>
      <c r="J36" s="156"/>
      <c r="L36" s="1" t="s">
        <v>98</v>
      </c>
    </row>
    <row r="38" spans="1:12" x14ac:dyDescent="0.25">
      <c r="A38" s="167" t="s">
        <v>94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2" x14ac:dyDescent="0.25">
      <c r="A39" s="167" t="s">
        <v>21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22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ht="15.75" thickBot="1" x14ac:dyDescent="0.3"/>
    <row r="42" spans="1:12" ht="63" customHeight="1" thickBot="1" x14ac:dyDescent="0.3">
      <c r="A42" s="158" t="s">
        <v>168</v>
      </c>
      <c r="B42" s="159"/>
      <c r="C42" s="159"/>
      <c r="D42" s="159"/>
      <c r="E42" s="159"/>
      <c r="F42" s="159"/>
      <c r="G42" s="159"/>
      <c r="H42" s="159"/>
      <c r="I42" s="159"/>
      <c r="J42" s="160"/>
      <c r="L42" s="8" t="s">
        <v>97</v>
      </c>
    </row>
    <row r="43" spans="1:12" ht="15.75" thickBot="1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2" x14ac:dyDescent="0.25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2" x14ac:dyDescent="0.25">
      <c r="A45" s="162" t="s">
        <v>169</v>
      </c>
      <c r="B45" s="163"/>
      <c r="C45" s="163"/>
      <c r="D45" s="163"/>
      <c r="E45" s="163"/>
      <c r="F45" s="163"/>
      <c r="G45" s="163"/>
      <c r="H45" s="163"/>
      <c r="I45" s="163"/>
      <c r="J45" s="164"/>
    </row>
    <row r="46" spans="1:12" ht="72" x14ac:dyDescent="0.25">
      <c r="A46" s="165" t="s">
        <v>24</v>
      </c>
      <c r="B46" s="166"/>
      <c r="C46" s="166"/>
      <c r="D46" s="166"/>
      <c r="E46" s="166"/>
      <c r="F46" s="71" t="s">
        <v>25</v>
      </c>
      <c r="G46" s="71" t="s">
        <v>170</v>
      </c>
      <c r="H46" s="72" t="s">
        <v>171</v>
      </c>
      <c r="I46" s="71" t="s">
        <v>172</v>
      </c>
      <c r="J46" s="73" t="s">
        <v>29</v>
      </c>
    </row>
    <row r="47" spans="1:12" x14ac:dyDescent="0.25">
      <c r="A47" s="85" t="s">
        <v>30</v>
      </c>
      <c r="B47" s="86"/>
      <c r="C47" s="86"/>
      <c r="D47" s="86"/>
      <c r="E47" s="86"/>
      <c r="F47" s="74">
        <v>0</v>
      </c>
      <c r="G47" s="74">
        <v>0</v>
      </c>
      <c r="H47" s="75">
        <v>0</v>
      </c>
      <c r="I47" s="74">
        <f>G47+H47</f>
        <v>0</v>
      </c>
      <c r="J47" s="76">
        <v>0</v>
      </c>
      <c r="L47" s="1" t="s">
        <v>97</v>
      </c>
    </row>
    <row r="48" spans="1:12" x14ac:dyDescent="0.25">
      <c r="A48" s="85" t="s">
        <v>31</v>
      </c>
      <c r="B48" s="86"/>
      <c r="C48" s="86"/>
      <c r="D48" s="86"/>
      <c r="E48" s="86"/>
      <c r="F48" s="74">
        <v>0</v>
      </c>
      <c r="G48" s="74">
        <v>0</v>
      </c>
      <c r="H48" s="75">
        <v>0</v>
      </c>
      <c r="I48" s="74">
        <f t="shared" ref="I48:I63" si="0">G48+H48</f>
        <v>0</v>
      </c>
      <c r="J48" s="76">
        <v>0</v>
      </c>
      <c r="L48" s="1" t="s">
        <v>97</v>
      </c>
    </row>
    <row r="49" spans="1:12" x14ac:dyDescent="0.25">
      <c r="A49" s="85" t="s">
        <v>32</v>
      </c>
      <c r="B49" s="86"/>
      <c r="C49" s="86"/>
      <c r="D49" s="86"/>
      <c r="E49" s="86"/>
      <c r="F49" s="74">
        <v>3220.13</v>
      </c>
      <c r="G49" s="74">
        <v>0</v>
      </c>
      <c r="H49" s="75">
        <v>3220.13</v>
      </c>
      <c r="I49" s="74">
        <f t="shared" si="0"/>
        <v>3220.13</v>
      </c>
      <c r="J49" s="76">
        <v>0</v>
      </c>
      <c r="L49" s="1" t="s">
        <v>97</v>
      </c>
    </row>
    <row r="50" spans="1:12" x14ac:dyDescent="0.25">
      <c r="A50" s="85" t="s">
        <v>33</v>
      </c>
      <c r="B50" s="86"/>
      <c r="C50" s="86"/>
      <c r="D50" s="86"/>
      <c r="E50" s="86"/>
      <c r="F50" s="74">
        <v>0</v>
      </c>
      <c r="G50" s="74">
        <v>0</v>
      </c>
      <c r="H50" s="75">
        <v>0</v>
      </c>
      <c r="I50" s="74">
        <f t="shared" si="0"/>
        <v>0</v>
      </c>
      <c r="J50" s="76">
        <v>0</v>
      </c>
      <c r="L50" s="1" t="s">
        <v>97</v>
      </c>
    </row>
    <row r="51" spans="1:12" x14ac:dyDescent="0.25">
      <c r="A51" s="85" t="s">
        <v>34</v>
      </c>
      <c r="B51" s="86"/>
      <c r="C51" s="86"/>
      <c r="D51" s="86"/>
      <c r="E51" s="86"/>
      <c r="F51" s="74">
        <v>4806.41</v>
      </c>
      <c r="G51" s="74">
        <v>0</v>
      </c>
      <c r="H51" s="75">
        <v>4806.41</v>
      </c>
      <c r="I51" s="74">
        <f t="shared" si="0"/>
        <v>4806.41</v>
      </c>
      <c r="J51" s="76">
        <v>0</v>
      </c>
      <c r="L51" s="1" t="s">
        <v>97</v>
      </c>
    </row>
    <row r="52" spans="1:12" x14ac:dyDescent="0.25">
      <c r="A52" s="85" t="s">
        <v>35</v>
      </c>
      <c r="B52" s="86"/>
      <c r="C52" s="86"/>
      <c r="D52" s="86"/>
      <c r="E52" s="86"/>
      <c r="F52" s="74">
        <v>0</v>
      </c>
      <c r="G52" s="74">
        <v>0</v>
      </c>
      <c r="H52" s="75">
        <v>0</v>
      </c>
      <c r="I52" s="74">
        <f t="shared" si="0"/>
        <v>0</v>
      </c>
      <c r="J52" s="76">
        <v>0</v>
      </c>
      <c r="L52" s="1" t="s">
        <v>97</v>
      </c>
    </row>
    <row r="53" spans="1:12" x14ac:dyDescent="0.25">
      <c r="A53" s="85" t="s">
        <v>36</v>
      </c>
      <c r="B53" s="86"/>
      <c r="C53" s="86"/>
      <c r="D53" s="86"/>
      <c r="E53" s="86"/>
      <c r="F53" s="74">
        <v>0</v>
      </c>
      <c r="G53" s="74">
        <v>0</v>
      </c>
      <c r="H53" s="75">
        <v>0</v>
      </c>
      <c r="I53" s="74">
        <f t="shared" si="0"/>
        <v>0</v>
      </c>
      <c r="J53" s="76">
        <v>0</v>
      </c>
      <c r="L53" s="1" t="s">
        <v>97</v>
      </c>
    </row>
    <row r="54" spans="1:12" ht="15" customHeight="1" x14ac:dyDescent="0.25">
      <c r="A54" s="206" t="s">
        <v>64</v>
      </c>
      <c r="B54" s="207"/>
      <c r="C54" s="207"/>
      <c r="D54" s="207"/>
      <c r="E54" s="208"/>
      <c r="F54" s="74">
        <v>0</v>
      </c>
      <c r="G54" s="74">
        <v>0</v>
      </c>
      <c r="H54" s="75">
        <v>0</v>
      </c>
      <c r="I54" s="74">
        <f t="shared" si="0"/>
        <v>0</v>
      </c>
      <c r="J54" s="76">
        <v>0</v>
      </c>
      <c r="L54" s="1" t="s">
        <v>97</v>
      </c>
    </row>
    <row r="55" spans="1:12" x14ac:dyDescent="0.25">
      <c r="A55" s="209"/>
      <c r="B55" s="210"/>
      <c r="C55" s="210"/>
      <c r="D55" s="210"/>
      <c r="E55" s="211"/>
      <c r="F55" s="74">
        <v>0</v>
      </c>
      <c r="G55" s="74">
        <v>0</v>
      </c>
      <c r="H55" s="75">
        <v>0</v>
      </c>
      <c r="I55" s="74">
        <f t="shared" si="0"/>
        <v>0</v>
      </c>
      <c r="J55" s="76">
        <v>0</v>
      </c>
      <c r="L55" s="1" t="s">
        <v>97</v>
      </c>
    </row>
    <row r="56" spans="1:12" x14ac:dyDescent="0.25">
      <c r="A56" s="212"/>
      <c r="B56" s="213"/>
      <c r="C56" s="213"/>
      <c r="D56" s="213"/>
      <c r="E56" s="214"/>
      <c r="F56" s="74">
        <v>0</v>
      </c>
      <c r="G56" s="74">
        <v>0</v>
      </c>
      <c r="H56" s="75">
        <v>0</v>
      </c>
      <c r="I56" s="74">
        <f t="shared" si="0"/>
        <v>0</v>
      </c>
      <c r="J56" s="76">
        <v>0</v>
      </c>
      <c r="L56" s="1" t="s">
        <v>97</v>
      </c>
    </row>
    <row r="57" spans="1:12" x14ac:dyDescent="0.25">
      <c r="A57" s="85" t="s">
        <v>37</v>
      </c>
      <c r="B57" s="86"/>
      <c r="C57" s="86"/>
      <c r="D57" s="86"/>
      <c r="E57" s="86"/>
      <c r="F57" s="74">
        <v>0</v>
      </c>
      <c r="G57" s="74">
        <v>0</v>
      </c>
      <c r="H57" s="75">
        <v>0</v>
      </c>
      <c r="I57" s="74">
        <f t="shared" si="0"/>
        <v>0</v>
      </c>
      <c r="J57" s="76">
        <v>0</v>
      </c>
      <c r="L57" s="1" t="s">
        <v>97</v>
      </c>
    </row>
    <row r="58" spans="1:12" x14ac:dyDescent="0.25">
      <c r="A58" s="85" t="s">
        <v>38</v>
      </c>
      <c r="B58" s="86"/>
      <c r="C58" s="86"/>
      <c r="D58" s="86"/>
      <c r="E58" s="86"/>
      <c r="F58" s="74">
        <v>0</v>
      </c>
      <c r="G58" s="74">
        <v>0</v>
      </c>
      <c r="H58" s="75">
        <v>0</v>
      </c>
      <c r="I58" s="74">
        <f t="shared" si="0"/>
        <v>0</v>
      </c>
      <c r="J58" s="76">
        <v>0</v>
      </c>
      <c r="L58" s="1" t="s">
        <v>97</v>
      </c>
    </row>
    <row r="59" spans="1:12" x14ac:dyDescent="0.25">
      <c r="A59" s="85" t="s">
        <v>39</v>
      </c>
      <c r="B59" s="86"/>
      <c r="C59" s="86"/>
      <c r="D59" s="86"/>
      <c r="E59" s="86"/>
      <c r="F59" s="74">
        <v>1709.15</v>
      </c>
      <c r="G59" s="74">
        <v>0</v>
      </c>
      <c r="H59" s="75">
        <v>1709.15</v>
      </c>
      <c r="I59" s="74">
        <f t="shared" si="0"/>
        <v>1709.15</v>
      </c>
      <c r="J59" s="76">
        <v>0</v>
      </c>
      <c r="L59" s="1" t="s">
        <v>97</v>
      </c>
    </row>
    <row r="60" spans="1:12" x14ac:dyDescent="0.25">
      <c r="A60" s="85" t="s">
        <v>40</v>
      </c>
      <c r="B60" s="86"/>
      <c r="C60" s="86"/>
      <c r="D60" s="86"/>
      <c r="E60" s="86"/>
      <c r="F60" s="74">
        <v>0</v>
      </c>
      <c r="G60" s="74">
        <v>0</v>
      </c>
      <c r="H60" s="75">
        <v>0</v>
      </c>
      <c r="I60" s="74">
        <f t="shared" si="0"/>
        <v>0</v>
      </c>
      <c r="J60" s="76">
        <v>0</v>
      </c>
      <c r="L60" s="1" t="s">
        <v>97</v>
      </c>
    </row>
    <row r="61" spans="1:12" x14ac:dyDescent="0.25">
      <c r="A61" s="85" t="s">
        <v>41</v>
      </c>
      <c r="B61" s="86"/>
      <c r="C61" s="86"/>
      <c r="D61" s="86"/>
      <c r="E61" s="86"/>
      <c r="F61" s="74">
        <v>0</v>
      </c>
      <c r="G61" s="74">
        <v>0</v>
      </c>
      <c r="H61" s="75">
        <v>0</v>
      </c>
      <c r="I61" s="74">
        <f t="shared" si="0"/>
        <v>0</v>
      </c>
      <c r="J61" s="76">
        <v>0</v>
      </c>
      <c r="L61" s="1" t="s">
        <v>97</v>
      </c>
    </row>
    <row r="62" spans="1:12" x14ac:dyDescent="0.25">
      <c r="A62" s="85" t="s">
        <v>42</v>
      </c>
      <c r="B62" s="86"/>
      <c r="C62" s="86"/>
      <c r="D62" s="86"/>
      <c r="E62" s="86"/>
      <c r="F62" s="74">
        <v>0</v>
      </c>
      <c r="G62" s="74">
        <v>0</v>
      </c>
      <c r="H62" s="75">
        <v>0</v>
      </c>
      <c r="I62" s="74">
        <f t="shared" si="0"/>
        <v>0</v>
      </c>
      <c r="J62" s="76">
        <v>0</v>
      </c>
      <c r="L62" s="1" t="s">
        <v>97</v>
      </c>
    </row>
    <row r="63" spans="1:12" x14ac:dyDescent="0.25">
      <c r="A63" s="85" t="s">
        <v>43</v>
      </c>
      <c r="B63" s="86"/>
      <c r="C63" s="86"/>
      <c r="D63" s="86"/>
      <c r="E63" s="86"/>
      <c r="F63" s="74">
        <v>3.8</v>
      </c>
      <c r="G63" s="74">
        <v>0</v>
      </c>
      <c r="H63" s="75">
        <v>3.8</v>
      </c>
      <c r="I63" s="74">
        <f t="shared" si="0"/>
        <v>3.8</v>
      </c>
      <c r="J63" s="76">
        <v>0</v>
      </c>
      <c r="L63" s="1" t="s">
        <v>97</v>
      </c>
    </row>
    <row r="64" spans="1:12" x14ac:dyDescent="0.25">
      <c r="A64" s="85" t="s">
        <v>44</v>
      </c>
      <c r="B64" s="86"/>
      <c r="C64" s="86"/>
      <c r="D64" s="86"/>
      <c r="E64" s="86"/>
      <c r="F64" s="74">
        <v>0</v>
      </c>
      <c r="G64" s="74">
        <v>0</v>
      </c>
      <c r="H64" s="75">
        <v>0</v>
      </c>
      <c r="I64" s="74">
        <v>0</v>
      </c>
      <c r="J64" s="76">
        <v>0</v>
      </c>
      <c r="L64" s="1" t="s">
        <v>97</v>
      </c>
    </row>
    <row r="65" spans="1:12" ht="15.75" thickBot="1" x14ac:dyDescent="0.3">
      <c r="A65" s="215" t="s">
        <v>45</v>
      </c>
      <c r="B65" s="216"/>
      <c r="C65" s="216"/>
      <c r="D65" s="216"/>
      <c r="E65" s="216"/>
      <c r="F65" s="77">
        <f>I65</f>
        <v>9739.49</v>
      </c>
      <c r="G65" s="77">
        <f t="shared" ref="G65:J65" si="1">SUM(G47:G64)</f>
        <v>0</v>
      </c>
      <c r="H65" s="78">
        <f t="shared" si="1"/>
        <v>9739.49</v>
      </c>
      <c r="I65" s="77">
        <f t="shared" si="1"/>
        <v>9739.49</v>
      </c>
      <c r="J65" s="79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0" t="s">
        <v>23</v>
      </c>
      <c r="B67" s="101"/>
      <c r="C67" s="101"/>
      <c r="D67" s="101"/>
      <c r="E67" s="101"/>
      <c r="F67" s="101"/>
      <c r="G67" s="101"/>
      <c r="H67" s="101"/>
      <c r="I67" s="101"/>
      <c r="J67" s="102"/>
    </row>
    <row r="68" spans="1:12" x14ac:dyDescent="0.25">
      <c r="A68" s="185" t="s">
        <v>65</v>
      </c>
      <c r="B68" s="186"/>
      <c r="C68" s="186"/>
      <c r="D68" s="186"/>
      <c r="E68" s="186"/>
      <c r="F68" s="186"/>
      <c r="G68" s="186"/>
      <c r="H68" s="186"/>
      <c r="I68" s="186"/>
      <c r="J68" s="187"/>
    </row>
    <row r="69" spans="1:12" ht="72" x14ac:dyDescent="0.25">
      <c r="A69" s="188" t="s">
        <v>24</v>
      </c>
      <c r="B69" s="189"/>
      <c r="C69" s="189"/>
      <c r="D69" s="189"/>
      <c r="E69" s="189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170" t="s">
        <v>30</v>
      </c>
      <c r="B70" s="171"/>
      <c r="C70" s="171"/>
      <c r="D70" s="171"/>
      <c r="E70" s="171"/>
      <c r="F70" s="74">
        <v>0</v>
      </c>
      <c r="G70" s="74">
        <v>0</v>
      </c>
      <c r="H70" s="75">
        <v>0</v>
      </c>
      <c r="I70" s="74">
        <f>G70+H70</f>
        <v>0</v>
      </c>
      <c r="J70" s="76">
        <v>0</v>
      </c>
      <c r="L70" s="1" t="s">
        <v>97</v>
      </c>
    </row>
    <row r="71" spans="1:12" x14ac:dyDescent="0.25">
      <c r="A71" s="170" t="s">
        <v>31</v>
      </c>
      <c r="B71" s="171"/>
      <c r="C71" s="171"/>
      <c r="D71" s="171"/>
      <c r="E71" s="171"/>
      <c r="F71" s="74">
        <v>0</v>
      </c>
      <c r="G71" s="74">
        <v>0</v>
      </c>
      <c r="H71" s="75">
        <v>0</v>
      </c>
      <c r="I71" s="74">
        <f t="shared" ref="I71:I86" si="2">G71+H71</f>
        <v>0</v>
      </c>
      <c r="J71" s="76">
        <v>0</v>
      </c>
      <c r="L71" s="1" t="s">
        <v>97</v>
      </c>
    </row>
    <row r="72" spans="1:12" x14ac:dyDescent="0.25">
      <c r="A72" s="170" t="s">
        <v>32</v>
      </c>
      <c r="B72" s="171"/>
      <c r="C72" s="171"/>
      <c r="D72" s="171"/>
      <c r="E72" s="171"/>
      <c r="F72" s="74">
        <v>0</v>
      </c>
      <c r="G72" s="74">
        <v>0</v>
      </c>
      <c r="H72" s="75">
        <v>0</v>
      </c>
      <c r="I72" s="74">
        <f t="shared" si="2"/>
        <v>0</v>
      </c>
      <c r="J72" s="76">
        <v>0</v>
      </c>
      <c r="L72" s="1" t="s">
        <v>97</v>
      </c>
    </row>
    <row r="73" spans="1:12" x14ac:dyDescent="0.25">
      <c r="A73" s="170" t="s">
        <v>33</v>
      </c>
      <c r="B73" s="171"/>
      <c r="C73" s="171"/>
      <c r="D73" s="171"/>
      <c r="E73" s="171"/>
      <c r="F73" s="74">
        <v>0</v>
      </c>
      <c r="G73" s="74">
        <v>0</v>
      </c>
      <c r="H73" s="75">
        <v>0</v>
      </c>
      <c r="I73" s="74">
        <f t="shared" si="2"/>
        <v>0</v>
      </c>
      <c r="J73" s="76">
        <v>0</v>
      </c>
      <c r="L73" s="1" t="s">
        <v>97</v>
      </c>
    </row>
    <row r="74" spans="1:12" x14ac:dyDescent="0.25">
      <c r="A74" s="170" t="s">
        <v>34</v>
      </c>
      <c r="B74" s="171"/>
      <c r="C74" s="171"/>
      <c r="D74" s="171"/>
      <c r="E74" s="171"/>
      <c r="F74" s="74">
        <v>0</v>
      </c>
      <c r="G74" s="74">
        <v>0</v>
      </c>
      <c r="H74" s="75">
        <v>0</v>
      </c>
      <c r="I74" s="74">
        <f t="shared" si="2"/>
        <v>0</v>
      </c>
      <c r="J74" s="76">
        <v>0</v>
      </c>
      <c r="L74" s="1" t="s">
        <v>97</v>
      </c>
    </row>
    <row r="75" spans="1:12" x14ac:dyDescent="0.25">
      <c r="A75" s="170" t="s">
        <v>35</v>
      </c>
      <c r="B75" s="171"/>
      <c r="C75" s="171"/>
      <c r="D75" s="171"/>
      <c r="E75" s="171"/>
      <c r="F75" s="74">
        <v>0</v>
      </c>
      <c r="G75" s="74">
        <v>0</v>
      </c>
      <c r="H75" s="75">
        <v>0</v>
      </c>
      <c r="I75" s="74">
        <f t="shared" si="2"/>
        <v>0</v>
      </c>
      <c r="J75" s="76">
        <v>0</v>
      </c>
      <c r="L75" s="1" t="s">
        <v>97</v>
      </c>
    </row>
    <row r="76" spans="1:12" x14ac:dyDescent="0.25">
      <c r="A76" s="170" t="s">
        <v>36</v>
      </c>
      <c r="B76" s="171"/>
      <c r="C76" s="171"/>
      <c r="D76" s="171"/>
      <c r="E76" s="171"/>
      <c r="F76" s="74">
        <v>0</v>
      </c>
      <c r="G76" s="74">
        <v>0</v>
      </c>
      <c r="H76" s="75">
        <v>0</v>
      </c>
      <c r="I76" s="74">
        <f t="shared" si="2"/>
        <v>0</v>
      </c>
      <c r="J76" s="76">
        <v>0</v>
      </c>
      <c r="L76" s="1" t="s">
        <v>97</v>
      </c>
    </row>
    <row r="77" spans="1:12" x14ac:dyDescent="0.25">
      <c r="A77" s="174" t="s">
        <v>87</v>
      </c>
      <c r="B77" s="175"/>
      <c r="C77" s="175"/>
      <c r="D77" s="175"/>
      <c r="E77" s="176"/>
      <c r="F77" s="74">
        <v>0</v>
      </c>
      <c r="G77" s="74">
        <v>0</v>
      </c>
      <c r="H77" s="75">
        <v>0</v>
      </c>
      <c r="I77" s="74">
        <f t="shared" si="2"/>
        <v>0</v>
      </c>
      <c r="J77" s="76">
        <v>0</v>
      </c>
      <c r="L77" s="1" t="s">
        <v>97</v>
      </c>
    </row>
    <row r="78" spans="1:12" x14ac:dyDescent="0.25">
      <c r="A78" s="177"/>
      <c r="B78" s="178"/>
      <c r="C78" s="178"/>
      <c r="D78" s="178"/>
      <c r="E78" s="179"/>
      <c r="F78" s="74">
        <v>0</v>
      </c>
      <c r="G78" s="74">
        <v>0</v>
      </c>
      <c r="H78" s="75">
        <v>0</v>
      </c>
      <c r="I78" s="74">
        <f t="shared" si="2"/>
        <v>0</v>
      </c>
      <c r="J78" s="76">
        <v>0</v>
      </c>
      <c r="L78" s="1" t="s">
        <v>97</v>
      </c>
    </row>
    <row r="79" spans="1:12" x14ac:dyDescent="0.25">
      <c r="A79" s="180"/>
      <c r="B79" s="181"/>
      <c r="C79" s="181"/>
      <c r="D79" s="181"/>
      <c r="E79" s="182"/>
      <c r="F79" s="74">
        <v>0</v>
      </c>
      <c r="G79" s="74">
        <v>0</v>
      </c>
      <c r="H79" s="75">
        <v>0</v>
      </c>
      <c r="I79" s="74">
        <f t="shared" si="2"/>
        <v>0</v>
      </c>
      <c r="J79" s="76">
        <v>0</v>
      </c>
      <c r="L79" s="1" t="s">
        <v>97</v>
      </c>
    </row>
    <row r="80" spans="1:12" x14ac:dyDescent="0.25">
      <c r="A80" s="170" t="s">
        <v>37</v>
      </c>
      <c r="B80" s="171"/>
      <c r="C80" s="171"/>
      <c r="D80" s="171"/>
      <c r="E80" s="171"/>
      <c r="F80" s="74">
        <v>0</v>
      </c>
      <c r="G80" s="74">
        <v>0</v>
      </c>
      <c r="H80" s="75">
        <v>0</v>
      </c>
      <c r="I80" s="74">
        <f t="shared" si="2"/>
        <v>0</v>
      </c>
      <c r="J80" s="76">
        <v>0</v>
      </c>
      <c r="L80" s="1" t="s">
        <v>97</v>
      </c>
    </row>
    <row r="81" spans="1:12" x14ac:dyDescent="0.25">
      <c r="A81" s="170" t="s">
        <v>38</v>
      </c>
      <c r="B81" s="171"/>
      <c r="C81" s="171"/>
      <c r="D81" s="171"/>
      <c r="E81" s="171"/>
      <c r="F81" s="74">
        <v>0</v>
      </c>
      <c r="G81" s="74">
        <v>0</v>
      </c>
      <c r="H81" s="75">
        <v>0</v>
      </c>
      <c r="I81" s="74">
        <f t="shared" si="2"/>
        <v>0</v>
      </c>
      <c r="J81" s="76">
        <v>0</v>
      </c>
      <c r="L81" s="1" t="s">
        <v>97</v>
      </c>
    </row>
    <row r="82" spans="1:12" x14ac:dyDescent="0.25">
      <c r="A82" s="170" t="s">
        <v>39</v>
      </c>
      <c r="B82" s="171"/>
      <c r="C82" s="171"/>
      <c r="D82" s="171"/>
      <c r="E82" s="171"/>
      <c r="F82" s="74">
        <v>0</v>
      </c>
      <c r="G82" s="74">
        <v>0</v>
      </c>
      <c r="H82" s="75">
        <v>0</v>
      </c>
      <c r="I82" s="74">
        <f t="shared" si="2"/>
        <v>0</v>
      </c>
      <c r="J82" s="76">
        <v>0</v>
      </c>
      <c r="L82" s="1" t="s">
        <v>97</v>
      </c>
    </row>
    <row r="83" spans="1:12" x14ac:dyDescent="0.25">
      <c r="A83" s="170" t="s">
        <v>40</v>
      </c>
      <c r="B83" s="171"/>
      <c r="C83" s="171"/>
      <c r="D83" s="171"/>
      <c r="E83" s="171"/>
      <c r="F83" s="74">
        <v>0</v>
      </c>
      <c r="G83" s="74">
        <v>0</v>
      </c>
      <c r="H83" s="75">
        <v>0</v>
      </c>
      <c r="I83" s="74">
        <f t="shared" si="2"/>
        <v>0</v>
      </c>
      <c r="J83" s="76">
        <v>0</v>
      </c>
      <c r="L83" s="1" t="s">
        <v>97</v>
      </c>
    </row>
    <row r="84" spans="1:12" x14ac:dyDescent="0.25">
      <c r="A84" s="170" t="s">
        <v>41</v>
      </c>
      <c r="B84" s="171"/>
      <c r="C84" s="171"/>
      <c r="D84" s="171"/>
      <c r="E84" s="171"/>
      <c r="F84" s="74">
        <v>0</v>
      </c>
      <c r="G84" s="74">
        <v>0</v>
      </c>
      <c r="H84" s="75">
        <v>0</v>
      </c>
      <c r="I84" s="74">
        <f t="shared" si="2"/>
        <v>0</v>
      </c>
      <c r="J84" s="76">
        <v>0</v>
      </c>
      <c r="L84" s="1" t="s">
        <v>97</v>
      </c>
    </row>
    <row r="85" spans="1:12" x14ac:dyDescent="0.25">
      <c r="A85" s="170" t="s">
        <v>42</v>
      </c>
      <c r="B85" s="171"/>
      <c r="C85" s="171"/>
      <c r="D85" s="171"/>
      <c r="E85" s="171"/>
      <c r="F85" s="74">
        <v>0</v>
      </c>
      <c r="G85" s="74">
        <v>0</v>
      </c>
      <c r="H85" s="75">
        <v>0</v>
      </c>
      <c r="I85" s="74">
        <f t="shared" si="2"/>
        <v>0</v>
      </c>
      <c r="J85" s="76">
        <v>0</v>
      </c>
      <c r="L85" s="1" t="s">
        <v>97</v>
      </c>
    </row>
    <row r="86" spans="1:12" x14ac:dyDescent="0.25">
      <c r="A86" s="170" t="s">
        <v>43</v>
      </c>
      <c r="B86" s="171"/>
      <c r="C86" s="171"/>
      <c r="D86" s="171"/>
      <c r="E86" s="171"/>
      <c r="F86" s="74">
        <v>0</v>
      </c>
      <c r="G86" s="74">
        <v>0</v>
      </c>
      <c r="H86" s="75">
        <v>0</v>
      </c>
      <c r="I86" s="74">
        <f t="shared" si="2"/>
        <v>0</v>
      </c>
      <c r="J86" s="76">
        <v>0</v>
      </c>
      <c r="L86" s="1" t="s">
        <v>97</v>
      </c>
    </row>
    <row r="87" spans="1:12" x14ac:dyDescent="0.25">
      <c r="A87" s="170" t="s">
        <v>44</v>
      </c>
      <c r="B87" s="171"/>
      <c r="C87" s="171"/>
      <c r="D87" s="171"/>
      <c r="E87" s="171"/>
      <c r="F87" s="74">
        <v>0</v>
      </c>
      <c r="G87" s="74">
        <v>0</v>
      </c>
      <c r="H87" s="75">
        <v>0</v>
      </c>
      <c r="I87" s="74">
        <v>0</v>
      </c>
      <c r="J87" s="76">
        <v>0</v>
      </c>
      <c r="L87" s="1" t="s">
        <v>97</v>
      </c>
    </row>
    <row r="88" spans="1:12" ht="15.75" thickBot="1" x14ac:dyDescent="0.3">
      <c r="A88" s="172" t="s">
        <v>45</v>
      </c>
      <c r="B88" s="173"/>
      <c r="C88" s="173"/>
      <c r="D88" s="173"/>
      <c r="E88" s="173"/>
      <c r="F88" s="77">
        <f>I88</f>
        <v>0</v>
      </c>
      <c r="G88" s="77">
        <f t="shared" ref="G88:J88" si="3">SUM(G70:G87)</f>
        <v>0</v>
      </c>
      <c r="H88" s="78">
        <f t="shared" si="3"/>
        <v>0</v>
      </c>
      <c r="I88" s="77">
        <f t="shared" si="3"/>
        <v>0</v>
      </c>
      <c r="J88" s="79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217" t="s">
        <v>46</v>
      </c>
      <c r="B90" s="217"/>
      <c r="C90" s="217"/>
      <c r="D90" s="217"/>
      <c r="E90" s="217"/>
      <c r="F90" s="217"/>
      <c r="G90" s="217"/>
      <c r="H90" s="217"/>
      <c r="I90" s="217"/>
      <c r="J90" s="217"/>
    </row>
    <row r="91" spans="1:12" x14ac:dyDescent="0.25">
      <c r="A91" s="167" t="s">
        <v>47</v>
      </c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2" x14ac:dyDescent="0.25">
      <c r="A92" s="167" t="s">
        <v>48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49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ht="21" customHeight="1" x14ac:dyDescent="0.25">
      <c r="A94" s="199" t="s">
        <v>50</v>
      </c>
      <c r="B94" s="200"/>
      <c r="C94" s="200"/>
      <c r="D94" s="200"/>
      <c r="E94" s="200"/>
      <c r="F94" s="200"/>
      <c r="G94" s="200"/>
      <c r="H94" s="200"/>
      <c r="I94" s="200"/>
      <c r="J94" s="200"/>
    </row>
    <row r="95" spans="1:12" ht="41.1" customHeight="1" x14ac:dyDescent="0.25">
      <c r="A95" s="201" t="s">
        <v>51</v>
      </c>
      <c r="B95" s="201"/>
      <c r="C95" s="201"/>
      <c r="D95" s="201"/>
      <c r="E95" s="201"/>
      <c r="F95" s="201"/>
      <c r="G95" s="201"/>
      <c r="H95" s="201"/>
      <c r="I95" s="201"/>
      <c r="J95" s="201"/>
    </row>
    <row r="96" spans="1:12" ht="15.75" thickBot="1" x14ac:dyDescent="0.3">
      <c r="A96" s="202" t="s">
        <v>52</v>
      </c>
      <c r="B96" s="202"/>
      <c r="C96" s="202"/>
      <c r="D96" s="202"/>
      <c r="E96" s="202"/>
      <c r="F96" s="202"/>
      <c r="G96" s="202"/>
      <c r="H96" s="202"/>
      <c r="I96" s="202"/>
      <c r="J96" s="202"/>
    </row>
    <row r="97" spans="1:12" ht="15.75" thickBot="1" x14ac:dyDescent="0.3">
      <c r="A97" s="194" t="s">
        <v>53</v>
      </c>
      <c r="B97" s="195"/>
      <c r="C97" s="195"/>
      <c r="D97" s="195"/>
      <c r="E97" s="195"/>
      <c r="F97" s="195"/>
      <c r="G97" s="195"/>
      <c r="H97" s="195"/>
      <c r="I97" s="195"/>
      <c r="J97" s="196"/>
    </row>
    <row r="98" spans="1:12" x14ac:dyDescent="0.25">
      <c r="A98" s="197" t="s">
        <v>173</v>
      </c>
      <c r="B98" s="198"/>
      <c r="C98" s="198"/>
      <c r="D98" s="198"/>
      <c r="E98" s="198"/>
      <c r="F98" s="198"/>
      <c r="G98" s="198"/>
      <c r="H98" s="198"/>
      <c r="I98" s="203"/>
      <c r="J98" s="80">
        <f>I36</f>
        <v>12500</v>
      </c>
      <c r="L98" s="1" t="s">
        <v>99</v>
      </c>
    </row>
    <row r="99" spans="1:12" ht="15.75" customHeight="1" x14ac:dyDescent="0.25">
      <c r="A99" s="85" t="s">
        <v>174</v>
      </c>
      <c r="B99" s="86"/>
      <c r="C99" s="86"/>
      <c r="D99" s="86"/>
      <c r="E99" s="86"/>
      <c r="F99" s="86"/>
      <c r="G99" s="86"/>
      <c r="H99" s="86"/>
      <c r="I99" s="204"/>
      <c r="J99" s="81">
        <f>F65+F88</f>
        <v>9739.49</v>
      </c>
      <c r="L99" s="1" t="s">
        <v>99</v>
      </c>
    </row>
    <row r="100" spans="1:12" ht="15.75" customHeight="1" x14ac:dyDescent="0.25">
      <c r="A100" s="85" t="s">
        <v>68</v>
      </c>
      <c r="B100" s="86"/>
      <c r="C100" s="86"/>
      <c r="D100" s="86"/>
      <c r="E100" s="86"/>
      <c r="F100" s="86"/>
      <c r="G100" s="86"/>
      <c r="H100" s="86"/>
      <c r="I100" s="204"/>
      <c r="J100" s="81">
        <f>H35-H88</f>
        <v>0</v>
      </c>
      <c r="L100" s="1" t="s">
        <v>99</v>
      </c>
    </row>
    <row r="101" spans="1:12" ht="15.75" customHeight="1" x14ac:dyDescent="0.25">
      <c r="A101" s="85" t="s">
        <v>175</v>
      </c>
      <c r="B101" s="86"/>
      <c r="C101" s="86"/>
      <c r="D101" s="86"/>
      <c r="E101" s="86"/>
      <c r="F101" s="86"/>
      <c r="G101" s="86"/>
      <c r="H101" s="86"/>
      <c r="I101" s="204"/>
      <c r="J101" s="81">
        <f>I34-H65-J102</f>
        <v>2760.51</v>
      </c>
      <c r="L101" s="1" t="s">
        <v>99</v>
      </c>
    </row>
    <row r="102" spans="1:12" ht="15.75" customHeight="1" x14ac:dyDescent="0.25">
      <c r="A102" s="85" t="s">
        <v>176</v>
      </c>
      <c r="B102" s="86"/>
      <c r="C102" s="86"/>
      <c r="D102" s="86"/>
      <c r="E102" s="86"/>
      <c r="F102" s="86"/>
      <c r="G102" s="86"/>
      <c r="H102" s="86"/>
      <c r="I102" s="204"/>
      <c r="J102" s="81">
        <v>0</v>
      </c>
      <c r="L102" s="1" t="s">
        <v>97</v>
      </c>
    </row>
    <row r="103" spans="1:12" ht="15.75" customHeight="1" x14ac:dyDescent="0.25">
      <c r="A103" s="85" t="s">
        <v>177</v>
      </c>
      <c r="B103" s="86"/>
      <c r="C103" s="86"/>
      <c r="D103" s="86"/>
      <c r="E103" s="86"/>
      <c r="F103" s="86"/>
      <c r="G103" s="86"/>
      <c r="H103" s="86"/>
      <c r="I103" s="204"/>
      <c r="J103" s="81">
        <f>H35-I88</f>
        <v>0</v>
      </c>
      <c r="L103" s="1" t="s">
        <v>99</v>
      </c>
    </row>
    <row r="104" spans="1:12" ht="15.75" customHeight="1" x14ac:dyDescent="0.25">
      <c r="A104" s="190" t="s">
        <v>178</v>
      </c>
      <c r="B104" s="191"/>
      <c r="C104" s="191"/>
      <c r="D104" s="191"/>
      <c r="E104" s="191"/>
      <c r="F104" s="191"/>
      <c r="G104" s="191"/>
      <c r="H104" s="191"/>
      <c r="I104" s="204"/>
      <c r="J104" s="82">
        <f>I34-H65</f>
        <v>2760.51</v>
      </c>
      <c r="L104" s="1" t="s">
        <v>99</v>
      </c>
    </row>
    <row r="105" spans="1:12" ht="15.75" customHeight="1" thickBot="1" x14ac:dyDescent="0.3">
      <c r="A105" s="190" t="s">
        <v>179</v>
      </c>
      <c r="B105" s="191"/>
      <c r="C105" s="191"/>
      <c r="D105" s="191"/>
      <c r="E105" s="191"/>
      <c r="F105" s="191"/>
      <c r="G105" s="191"/>
      <c r="H105" s="191"/>
      <c r="I105" s="205"/>
      <c r="J105" s="83">
        <f>J103+J104</f>
        <v>2760.51</v>
      </c>
      <c r="L105" s="1" t="s">
        <v>99</v>
      </c>
    </row>
    <row r="106" spans="1:12" ht="66" customHeight="1" x14ac:dyDescent="0.25">
      <c r="A106" s="192" t="s">
        <v>54</v>
      </c>
      <c r="B106" s="192"/>
      <c r="C106" s="192"/>
      <c r="D106" s="192"/>
      <c r="E106" s="192"/>
      <c r="F106" s="192"/>
      <c r="G106" s="192"/>
      <c r="H106" s="192"/>
      <c r="I106" s="192"/>
      <c r="J106" s="192"/>
    </row>
    <row r="107" spans="1:12" ht="15.75" x14ac:dyDescent="0.25">
      <c r="A107" s="193" t="s">
        <v>180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83" t="s">
        <v>61</v>
      </c>
      <c r="B111" s="184"/>
      <c r="C111" s="184"/>
      <c r="D111" s="184"/>
      <c r="E111" s="184"/>
      <c r="F111" s="184"/>
      <c r="G111" s="184"/>
      <c r="H111" s="184"/>
      <c r="I111" s="184"/>
      <c r="J111" s="184"/>
    </row>
    <row r="112" spans="1:12" ht="15.75" x14ac:dyDescent="0.25">
      <c r="A112" s="184" t="str">
        <f>E7</f>
        <v>ANTÔNIO ROBERTO ARGERI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">
        <v>62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</sheetData>
  <mergeCells count="163">
    <mergeCell ref="I98:I105"/>
    <mergeCell ref="A53:E53"/>
    <mergeCell ref="A54:E56"/>
    <mergeCell ref="A57:E57"/>
    <mergeCell ref="A58:E58"/>
    <mergeCell ref="A59:E59"/>
    <mergeCell ref="A60:E60"/>
    <mergeCell ref="A47:E47"/>
    <mergeCell ref="A48:E48"/>
    <mergeCell ref="A49:E49"/>
    <mergeCell ref="A50:E50"/>
    <mergeCell ref="A51:E51"/>
    <mergeCell ref="A52:E52"/>
    <mergeCell ref="A61:E61"/>
    <mergeCell ref="A62:E62"/>
    <mergeCell ref="A63:E63"/>
    <mergeCell ref="A64:E64"/>
    <mergeCell ref="A65:E65"/>
    <mergeCell ref="A73:E73"/>
    <mergeCell ref="A74:E74"/>
    <mergeCell ref="A75:E75"/>
    <mergeCell ref="A76:E76"/>
    <mergeCell ref="A90:J90"/>
    <mergeCell ref="A86:E86"/>
    <mergeCell ref="A111:J111"/>
    <mergeCell ref="A112:J112"/>
    <mergeCell ref="A113:J113"/>
    <mergeCell ref="A67:J67"/>
    <mergeCell ref="A68:J68"/>
    <mergeCell ref="A69:E69"/>
    <mergeCell ref="A70:E70"/>
    <mergeCell ref="A71:E71"/>
    <mergeCell ref="A72:E72"/>
    <mergeCell ref="A102:H102"/>
    <mergeCell ref="A105:H105"/>
    <mergeCell ref="A106:J106"/>
    <mergeCell ref="A107:J107"/>
    <mergeCell ref="A97:J97"/>
    <mergeCell ref="A98:H98"/>
    <mergeCell ref="A99:H99"/>
    <mergeCell ref="A100:H100"/>
    <mergeCell ref="A91:J91"/>
    <mergeCell ref="A92:J92"/>
    <mergeCell ref="A93:J93"/>
    <mergeCell ref="A94:J94"/>
    <mergeCell ref="A95:J95"/>
    <mergeCell ref="A96:J96"/>
    <mergeCell ref="A104:H104"/>
    <mergeCell ref="A87:E87"/>
    <mergeCell ref="A88:E88"/>
    <mergeCell ref="A77:E79"/>
    <mergeCell ref="A80:E80"/>
    <mergeCell ref="A81:E81"/>
    <mergeCell ref="A82:E82"/>
    <mergeCell ref="A83:E83"/>
    <mergeCell ref="A84:E84"/>
    <mergeCell ref="A85:E85"/>
    <mergeCell ref="A42:J42"/>
    <mergeCell ref="A43:J43"/>
    <mergeCell ref="A44:J44"/>
    <mergeCell ref="A45:J45"/>
    <mergeCell ref="A46:E46"/>
    <mergeCell ref="A38:J38"/>
    <mergeCell ref="A39:J39"/>
    <mergeCell ref="A40:J40"/>
    <mergeCell ref="A36:F36"/>
    <mergeCell ref="A26:B26"/>
    <mergeCell ref="C26:D26"/>
    <mergeCell ref="E26:F26"/>
    <mergeCell ref="G26:H26"/>
    <mergeCell ref="I26:J26"/>
    <mergeCell ref="A29:F29"/>
    <mergeCell ref="A30:F30"/>
    <mergeCell ref="A27:B27"/>
    <mergeCell ref="C27:D27"/>
    <mergeCell ref="E27:F27"/>
    <mergeCell ref="G27:H27"/>
    <mergeCell ref="I27:J27"/>
    <mergeCell ref="G28:H28"/>
    <mergeCell ref="I28:J28"/>
    <mergeCell ref="A28:F28"/>
    <mergeCell ref="G29:G36"/>
    <mergeCell ref="J29:J36"/>
    <mergeCell ref="A32:F32"/>
    <mergeCell ref="A31:F31"/>
    <mergeCell ref="A33:F3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4:D4"/>
    <mergeCell ref="E4:J4"/>
    <mergeCell ref="A5:D5"/>
    <mergeCell ref="E5:J5"/>
    <mergeCell ref="A13:C13"/>
    <mergeCell ref="E13:F13"/>
    <mergeCell ref="G13:H13"/>
    <mergeCell ref="I13:J13"/>
    <mergeCell ref="A9:D9"/>
    <mergeCell ref="E9:J9"/>
    <mergeCell ref="A10:D10"/>
    <mergeCell ref="E10:J10"/>
    <mergeCell ref="A11:D11"/>
    <mergeCell ref="E11:J11"/>
    <mergeCell ref="L1:O1"/>
    <mergeCell ref="A103:H103"/>
    <mergeCell ref="A101:H101"/>
    <mergeCell ref="A34:F34"/>
    <mergeCell ref="A35:F35"/>
    <mergeCell ref="A6:D6"/>
    <mergeCell ref="E6:J6"/>
    <mergeCell ref="A7:D7"/>
    <mergeCell ref="E7:J7"/>
    <mergeCell ref="A8:D8"/>
    <mergeCell ref="E8:J8"/>
    <mergeCell ref="A14:C14"/>
    <mergeCell ref="E14:F14"/>
    <mergeCell ref="G14:H14"/>
    <mergeCell ref="I14:J14"/>
    <mergeCell ref="A17:J17"/>
    <mergeCell ref="A18:B18"/>
    <mergeCell ref="C18:D18"/>
    <mergeCell ref="E18:F18"/>
    <mergeCell ref="G18:H18"/>
    <mergeCell ref="I18:J18"/>
    <mergeCell ref="A1:J1"/>
    <mergeCell ref="A3:D3"/>
    <mergeCell ref="E3:J3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workbookViewId="0">
      <selection activeCell="A43" sqref="A43:J4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21" customHeight="1" x14ac:dyDescent="0.25">
      <c r="A6" s="90" t="s">
        <v>3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ht="21" customHeigh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138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2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3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</row>
    <row r="20" spans="1:13" x14ac:dyDescent="0.25">
      <c r="A20" s="245">
        <v>45417</v>
      </c>
      <c r="B20" s="246"/>
      <c r="C20" s="247">
        <v>62782.92</v>
      </c>
      <c r="D20" s="240"/>
      <c r="E20" s="248">
        <v>45422</v>
      </c>
      <c r="F20" s="246"/>
      <c r="G20" s="271">
        <v>553345000001167</v>
      </c>
      <c r="H20" s="271"/>
      <c r="I20" s="240">
        <v>62782.92</v>
      </c>
      <c r="J20" s="241"/>
      <c r="L20" s="1" t="s">
        <v>97</v>
      </c>
    </row>
    <row r="21" spans="1:13" x14ac:dyDescent="0.25">
      <c r="A21" s="245">
        <v>45448</v>
      </c>
      <c r="B21" s="246"/>
      <c r="C21" s="247">
        <v>62782.92</v>
      </c>
      <c r="D21" s="240"/>
      <c r="E21" s="248">
        <v>45422</v>
      </c>
      <c r="F21" s="246"/>
      <c r="G21" s="271">
        <v>553345000001167</v>
      </c>
      <c r="H21" s="271"/>
      <c r="I21" s="240">
        <v>62782.92</v>
      </c>
      <c r="J21" s="241"/>
      <c r="L21" s="1" t="s">
        <v>97</v>
      </c>
    </row>
    <row r="22" spans="1:13" x14ac:dyDescent="0.25">
      <c r="A22" s="245">
        <v>45478</v>
      </c>
      <c r="B22" s="246"/>
      <c r="C22" s="247">
        <v>83470.8</v>
      </c>
      <c r="D22" s="240"/>
      <c r="E22" s="248">
        <v>45474</v>
      </c>
      <c r="F22" s="246"/>
      <c r="G22" s="271">
        <v>553345000001167</v>
      </c>
      <c r="H22" s="271"/>
      <c r="I22" s="240">
        <v>83470.8</v>
      </c>
      <c r="J22" s="241"/>
      <c r="L22" s="1" t="s">
        <v>97</v>
      </c>
    </row>
    <row r="23" spans="1:13" x14ac:dyDescent="0.25">
      <c r="A23" s="245">
        <v>45509</v>
      </c>
      <c r="B23" s="246"/>
      <c r="C23" s="247">
        <v>62782.92</v>
      </c>
      <c r="D23" s="240"/>
      <c r="E23" s="248">
        <v>45509</v>
      </c>
      <c r="F23" s="246"/>
      <c r="G23" s="271">
        <v>553345000001167</v>
      </c>
      <c r="H23" s="271"/>
      <c r="I23" s="240">
        <v>62782.92</v>
      </c>
      <c r="J23" s="241"/>
      <c r="L23" s="1" t="s">
        <v>97</v>
      </c>
    </row>
    <row r="24" spans="1:13" x14ac:dyDescent="0.25">
      <c r="A24" s="242"/>
      <c r="B24" s="243"/>
      <c r="C24" s="239"/>
      <c r="D24" s="236"/>
      <c r="E24" s="244"/>
      <c r="F24" s="243"/>
      <c r="G24" s="239"/>
      <c r="H24" s="236"/>
      <c r="I24" s="237"/>
      <c r="J24" s="254"/>
      <c r="L24" s="1" t="s">
        <v>97</v>
      </c>
      <c r="M24" s="1" t="s">
        <v>63</v>
      </c>
    </row>
    <row r="25" spans="1:13" x14ac:dyDescent="0.25">
      <c r="A25" s="235"/>
      <c r="B25" s="236"/>
      <c r="C25" s="237"/>
      <c r="D25" s="238"/>
      <c r="E25" s="239"/>
      <c r="F25" s="236"/>
      <c r="G25" s="239"/>
      <c r="H25" s="236"/>
      <c r="I25" s="237" t="str">
        <f t="shared" ref="I25:I27" si="0">IF(C25="","",C25)</f>
        <v/>
      </c>
      <c r="J25" s="254"/>
      <c r="L25" s="1" t="s">
        <v>97</v>
      </c>
    </row>
    <row r="26" spans="1:13" x14ac:dyDescent="0.25">
      <c r="A26" s="235"/>
      <c r="B26" s="236"/>
      <c r="C26" s="237"/>
      <c r="D26" s="238"/>
      <c r="E26" s="239"/>
      <c r="F26" s="236"/>
      <c r="G26" s="239"/>
      <c r="H26" s="236"/>
      <c r="I26" s="237" t="str">
        <f t="shared" si="0"/>
        <v/>
      </c>
      <c r="J26" s="254"/>
      <c r="L26" s="1" t="s">
        <v>97</v>
      </c>
    </row>
    <row r="27" spans="1:13" x14ac:dyDescent="0.25">
      <c r="A27" s="235"/>
      <c r="B27" s="236"/>
      <c r="C27" s="237"/>
      <c r="D27" s="238"/>
      <c r="E27" s="239"/>
      <c r="F27" s="236"/>
      <c r="G27" s="239"/>
      <c r="H27" s="236"/>
      <c r="I27" s="237" t="str">
        <f t="shared" si="0"/>
        <v/>
      </c>
      <c r="J27" s="254"/>
      <c r="L27" s="1" t="s">
        <v>97</v>
      </c>
    </row>
    <row r="28" spans="1:13" x14ac:dyDescent="0.25">
      <c r="A28" s="235"/>
      <c r="B28" s="236"/>
      <c r="C28" s="237"/>
      <c r="D28" s="238"/>
      <c r="E28" s="239"/>
      <c r="F28" s="236"/>
      <c r="G28" s="272" t="s">
        <v>45</v>
      </c>
      <c r="H28" s="273"/>
      <c r="I28" s="274">
        <f>SUM(I20:J27)</f>
        <v>271819.56</v>
      </c>
      <c r="J28" s="275"/>
      <c r="L28" s="1" t="s">
        <v>97</v>
      </c>
    </row>
    <row r="29" spans="1:13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67</v>
      </c>
      <c r="J29" s="223"/>
    </row>
    <row r="30" spans="1:13" x14ac:dyDescent="0.25">
      <c r="A30" s="144" t="s">
        <v>72</v>
      </c>
      <c r="B30" s="145"/>
      <c r="C30" s="145"/>
      <c r="D30" s="145"/>
      <c r="E30" s="145"/>
      <c r="F30" s="145"/>
      <c r="G30" s="152"/>
      <c r="H30" s="26">
        <f>'1º QUAD 25'!J104</f>
        <v>0</v>
      </c>
      <c r="I30" s="31">
        <f>'1º QUAD 25'!J105</f>
        <v>8536.1900000000023</v>
      </c>
      <c r="J30" s="155"/>
      <c r="L30" s="1" t="s">
        <v>98</v>
      </c>
    </row>
    <row r="31" spans="1:13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24">
        <f>'MAI 25'!I31+'JUN 25'!I31+'JUL 25'!I31+'AGO 25'!I30</f>
        <v>271819.56</v>
      </c>
      <c r="J31" s="155"/>
      <c r="L31" s="1" t="s">
        <v>98</v>
      </c>
    </row>
    <row r="32" spans="1:13" x14ac:dyDescent="0.25">
      <c r="A32" s="157" t="s">
        <v>82</v>
      </c>
      <c r="B32" s="88"/>
      <c r="C32" s="88"/>
      <c r="D32" s="88"/>
      <c r="E32" s="88"/>
      <c r="F32" s="88"/>
      <c r="G32" s="153"/>
      <c r="H32" s="28">
        <f>'MAI 25'!H32+'JUN 25'!H32+'JUL 25'!H32+'AGO 25'!H31</f>
        <v>0</v>
      </c>
      <c r="I32" s="25"/>
      <c r="J32" s="155"/>
      <c r="L32" s="1" t="s">
        <v>98</v>
      </c>
    </row>
    <row r="33" spans="1:12" x14ac:dyDescent="0.25">
      <c r="A33" s="87" t="s">
        <v>83</v>
      </c>
      <c r="B33" s="88"/>
      <c r="C33" s="88"/>
      <c r="D33" s="88"/>
      <c r="E33" s="88"/>
      <c r="F33" s="88"/>
      <c r="G33" s="153"/>
      <c r="H33" s="27"/>
      <c r="I33" s="24">
        <f>'MAI 25'!I33+'JUN 25'!I33+'JUL 25'!I33+'AGO 25'!I32</f>
        <v>915.16</v>
      </c>
      <c r="J33" s="155"/>
      <c r="L33" s="1" t="s">
        <v>98</v>
      </c>
    </row>
    <row r="34" spans="1:12" ht="24" customHeight="1" x14ac:dyDescent="0.25">
      <c r="A34" s="87" t="s">
        <v>88</v>
      </c>
      <c r="B34" s="88"/>
      <c r="C34" s="88"/>
      <c r="D34" s="88"/>
      <c r="E34" s="88"/>
      <c r="F34" s="88"/>
      <c r="G34" s="153"/>
      <c r="H34" s="28">
        <f>'MAI 25'!H34+'JUN 25'!H34+'JUL 25'!H34+'AGO 25'!H33</f>
        <v>0</v>
      </c>
      <c r="I34" s="24">
        <f>'MAI 25'!I34+'JUN 25'!I34+'JUL 25'!I34+'AGO 25'!I33</f>
        <v>0</v>
      </c>
      <c r="J34" s="155"/>
      <c r="L34" s="1" t="s">
        <v>98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24">
        <f>I30+I31+I33+I34</f>
        <v>281270.90999999997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28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30">
        <f>I35+H36</f>
        <v>281270.90999999997</v>
      </c>
      <c r="J37" s="156"/>
      <c r="L37" s="1" t="s">
        <v>98</v>
      </c>
    </row>
    <row r="39" spans="1:12" x14ac:dyDescent="0.25">
      <c r="A39" s="167" t="s">
        <v>20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153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66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">
        <v>0</v>
      </c>
      <c r="G48" s="4">
        <v>0</v>
      </c>
      <c r="H48" s="48">
        <f>'MAI 25'!H48+'JUN 25'!H48+'JUL 25'!H48+'AGO 25'!H47</f>
        <v>247461.33</v>
      </c>
      <c r="I48" s="4">
        <f>G48+H48</f>
        <v>247461.33</v>
      </c>
      <c r="J48" s="5"/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">
        <v>0</v>
      </c>
      <c r="G49" s="4">
        <v>0</v>
      </c>
      <c r="H49" s="22">
        <f>'MAI 25'!H49+'JUN 25'!H49+'JUL 25'!H49+'AGO 25'!H48</f>
        <v>0</v>
      </c>
      <c r="I49" s="4">
        <f t="shared" ref="I49:I64" si="1">G49+H49</f>
        <v>0</v>
      </c>
      <c r="J49" s="5"/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">
        <v>0</v>
      </c>
      <c r="G50" s="4">
        <v>0</v>
      </c>
      <c r="H50" s="22">
        <f>'MAI 25'!H50+'JUN 25'!H50+'JUL 25'!H50+'AGO 25'!H49</f>
        <v>0</v>
      </c>
      <c r="I50" s="4">
        <f t="shared" si="1"/>
        <v>0</v>
      </c>
      <c r="J50" s="5"/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">
        <v>0</v>
      </c>
      <c r="G51" s="4">
        <v>0</v>
      </c>
      <c r="H51" s="22">
        <f>'MAI 25'!H51+'JUN 25'!H51+'JUL 25'!H51+'AGO 25'!H50</f>
        <v>0</v>
      </c>
      <c r="I51" s="4">
        <f t="shared" si="1"/>
        <v>0</v>
      </c>
      <c r="J51" s="5"/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">
        <v>0</v>
      </c>
      <c r="G52" s="4">
        <v>0</v>
      </c>
      <c r="H52" s="48">
        <f>'MAI 25'!H52+'JUN 25'!H52+'JUL 25'!H52+'AGO 25'!H51</f>
        <v>2269.9499999999998</v>
      </c>
      <c r="I52" s="4">
        <f t="shared" si="1"/>
        <v>2269.9499999999998</v>
      </c>
      <c r="J52" s="5"/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">
        <v>0</v>
      </c>
      <c r="G53" s="4">
        <v>0</v>
      </c>
      <c r="H53" s="22">
        <f>'MAI 25'!H53+'JUN 25'!H53+'JUL 25'!H53+'AGO 25'!H52</f>
        <v>0</v>
      </c>
      <c r="I53" s="4">
        <f t="shared" si="1"/>
        <v>0</v>
      </c>
      <c r="J53" s="5"/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">
        <v>0</v>
      </c>
      <c r="G54" s="4">
        <v>0</v>
      </c>
      <c r="H54" s="22">
        <f>'MAI 25'!H54+'JUN 25'!H54+'JUL 25'!H54+'AGO 25'!H53</f>
        <v>0</v>
      </c>
      <c r="I54" s="4">
        <f t="shared" si="1"/>
        <v>0</v>
      </c>
      <c r="J54" s="5"/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">
        <v>0</v>
      </c>
      <c r="G55" s="4">
        <v>0</v>
      </c>
      <c r="H55" s="22">
        <f>'MAI 25'!H55+'JUN 25'!H55+'JUL 25'!H55+'AGO 25'!H54</f>
        <v>0</v>
      </c>
      <c r="I55" s="4">
        <f t="shared" si="1"/>
        <v>0</v>
      </c>
      <c r="J55" s="5"/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">
        <v>0</v>
      </c>
      <c r="G56" s="4">
        <v>0</v>
      </c>
      <c r="H56" s="22">
        <f>'MAI 25'!H56+'JUN 25'!H56+'JUL 25'!H56+'AGO 25'!H55</f>
        <v>0</v>
      </c>
      <c r="I56" s="4">
        <f t="shared" si="1"/>
        <v>0</v>
      </c>
      <c r="J56" s="5"/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">
        <v>0</v>
      </c>
      <c r="G57" s="4">
        <v>0</v>
      </c>
      <c r="H57" s="22">
        <f>'MAI 25'!H57+'JUN 25'!H57+'JUL 25'!H57+'AGO 25'!H56</f>
        <v>0</v>
      </c>
      <c r="I57" s="4">
        <f t="shared" si="1"/>
        <v>0</v>
      </c>
      <c r="J57" s="5"/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">
        <v>0</v>
      </c>
      <c r="G58" s="4">
        <v>0</v>
      </c>
      <c r="H58" s="22">
        <f>'MAI 25'!H58+'JUN 25'!H58+'JUL 25'!H58+'AGO 25'!H57</f>
        <v>0</v>
      </c>
      <c r="I58" s="4">
        <f t="shared" si="1"/>
        <v>0</v>
      </c>
      <c r="J58" s="5"/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">
        <v>0</v>
      </c>
      <c r="G59" s="4">
        <v>0</v>
      </c>
      <c r="H59" s="22">
        <f>'MAI 25'!H59+'JUN 25'!H59+'JUL 25'!H59+'AGO 25'!H58</f>
        <v>0</v>
      </c>
      <c r="I59" s="4">
        <f t="shared" si="1"/>
        <v>0</v>
      </c>
      <c r="J59" s="5"/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">
        <v>0</v>
      </c>
      <c r="G60" s="4">
        <v>0</v>
      </c>
      <c r="H60" s="22">
        <f>'MAI 25'!H60+'JUN 25'!H60+'JUL 25'!H60+'AGO 25'!H59</f>
        <v>0</v>
      </c>
      <c r="I60" s="4">
        <f t="shared" si="1"/>
        <v>0</v>
      </c>
      <c r="J60" s="5"/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">
        <v>0</v>
      </c>
      <c r="G61" s="4">
        <v>0</v>
      </c>
      <c r="H61" s="22">
        <f>'MAI 25'!H61+'JUN 25'!H61+'JUL 25'!H61+'AGO 25'!H60</f>
        <v>0</v>
      </c>
      <c r="I61" s="4">
        <f t="shared" si="1"/>
        <v>0</v>
      </c>
      <c r="J61" s="5"/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">
        <v>0</v>
      </c>
      <c r="G62" s="4">
        <v>0</v>
      </c>
      <c r="H62" s="22">
        <f>'MAI 25'!H62+'JUN 25'!H62+'JUL 25'!H62+'AGO 25'!H61</f>
        <v>0</v>
      </c>
      <c r="I62" s="4">
        <f t="shared" si="1"/>
        <v>0</v>
      </c>
      <c r="J62" s="5"/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">
        <v>0</v>
      </c>
      <c r="G63" s="4">
        <v>0</v>
      </c>
      <c r="H63" s="22">
        <f>'MAI 25'!H63+'JUN 25'!H63+'JUL 25'!H63+'AGO 25'!H62</f>
        <v>0</v>
      </c>
      <c r="I63" s="4">
        <f t="shared" si="1"/>
        <v>0</v>
      </c>
      <c r="J63" s="5"/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">
        <v>0</v>
      </c>
      <c r="G64" s="4">
        <v>0</v>
      </c>
      <c r="H64" s="22">
        <f>'MAI 25'!H64+'JUN 25'!H64+'JUL 25'!H64+'AGO 25'!H63</f>
        <v>0</v>
      </c>
      <c r="I64" s="4">
        <f t="shared" si="1"/>
        <v>0</v>
      </c>
      <c r="J64" s="5"/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"/>
      <c r="G65" s="4"/>
      <c r="H65" s="22">
        <f>'MAI 25'!H65+'JUN 25'!H65+'JUL 25'!H65+'AGO 25'!H64</f>
        <v>0</v>
      </c>
      <c r="I65" s="4"/>
      <c r="J65" s="5"/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6">
        <f>I66</f>
        <v>249731.28</v>
      </c>
      <c r="G66" s="6">
        <f t="shared" ref="G66:J66" si="2">SUM(G48:G65)</f>
        <v>0</v>
      </c>
      <c r="H66" s="22">
        <f>SUM(H48:H65)</f>
        <v>249731.28</v>
      </c>
      <c r="I66" s="6">
        <f>SUM(I48:I65)</f>
        <v>249731.28</v>
      </c>
      <c r="J66" s="7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">
        <v>0</v>
      </c>
      <c r="G71" s="4">
        <v>0</v>
      </c>
      <c r="H71" s="22">
        <f>'MAI 25'!H71+'JUN 25'!H71+'JUL 25'!H71+'AGO 25'!H70</f>
        <v>0</v>
      </c>
      <c r="I71" s="4">
        <f>G71+H71</f>
        <v>0</v>
      </c>
      <c r="J71" s="5"/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">
        <v>0</v>
      </c>
      <c r="G72" s="4">
        <v>0</v>
      </c>
      <c r="H72" s="22">
        <f>'MAI 25'!H72+'JUN 25'!H72+'JUL 25'!H72+'AGO 25'!H71</f>
        <v>0</v>
      </c>
      <c r="I72" s="4">
        <f t="shared" ref="I72:I87" si="3">G72+H72</f>
        <v>0</v>
      </c>
      <c r="J72" s="5"/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">
        <v>0</v>
      </c>
      <c r="G73" s="4">
        <v>0</v>
      </c>
      <c r="H73" s="22">
        <f>'MAI 25'!H73+'JUN 25'!H73+'JUL 25'!H73+'AGO 25'!H72</f>
        <v>0</v>
      </c>
      <c r="I73" s="4">
        <f t="shared" si="3"/>
        <v>0</v>
      </c>
      <c r="J73" s="5"/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">
        <v>0</v>
      </c>
      <c r="G74" s="4">
        <v>0</v>
      </c>
      <c r="H74" s="22">
        <f>'MAI 25'!H74+'JUN 25'!H74+'JUL 25'!H74+'AGO 25'!H73</f>
        <v>0</v>
      </c>
      <c r="I74" s="4">
        <f t="shared" si="3"/>
        <v>0</v>
      </c>
      <c r="J74" s="5"/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">
        <v>0</v>
      </c>
      <c r="G75" s="4">
        <v>0</v>
      </c>
      <c r="H75" s="22">
        <f>'MAI 25'!H75+'JUN 25'!H75+'JUL 25'!H75+'AGO 25'!H74</f>
        <v>0</v>
      </c>
      <c r="I75" s="4">
        <f t="shared" si="3"/>
        <v>0</v>
      </c>
      <c r="J75" s="5"/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">
        <v>0</v>
      </c>
      <c r="G76" s="4">
        <v>0</v>
      </c>
      <c r="H76" s="22">
        <f>'MAI 25'!H76+'JUN 25'!H76+'JUL 25'!H76+'AGO 25'!H75</f>
        <v>0</v>
      </c>
      <c r="I76" s="4">
        <f t="shared" si="3"/>
        <v>0</v>
      </c>
      <c r="J76" s="5"/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">
        <v>0</v>
      </c>
      <c r="G77" s="4">
        <v>0</v>
      </c>
      <c r="H77" s="22">
        <f>'MAI 25'!H77+'JUN 25'!H77+'JUL 25'!H77+'AGO 25'!H76</f>
        <v>0</v>
      </c>
      <c r="I77" s="4">
        <f t="shared" si="3"/>
        <v>0</v>
      </c>
      <c r="J77" s="5"/>
      <c r="L77" s="1" t="s">
        <v>97</v>
      </c>
    </row>
    <row r="78" spans="1:12" ht="15" customHeight="1" x14ac:dyDescent="0.25">
      <c r="A78" s="174" t="s">
        <v>90</v>
      </c>
      <c r="B78" s="175"/>
      <c r="C78" s="175"/>
      <c r="D78" s="175"/>
      <c r="E78" s="176"/>
      <c r="F78" s="4">
        <v>0</v>
      </c>
      <c r="G78" s="4">
        <v>0</v>
      </c>
      <c r="H78" s="22">
        <f>'MAI 25'!H78+'JUN 25'!H78+'JUL 25'!H78+'AGO 25'!H77</f>
        <v>0</v>
      </c>
      <c r="I78" s="4">
        <f t="shared" si="3"/>
        <v>0</v>
      </c>
      <c r="J78" s="5"/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">
        <v>0</v>
      </c>
      <c r="G79" s="4">
        <v>0</v>
      </c>
      <c r="H79" s="22">
        <f>'MAI 25'!H79+'JUN 25'!H79+'JUL 25'!H79+'AGO 25'!H78</f>
        <v>0</v>
      </c>
      <c r="I79" s="4">
        <f t="shared" si="3"/>
        <v>0</v>
      </c>
      <c r="J79" s="5"/>
      <c r="L79" s="1" t="s">
        <v>97</v>
      </c>
    </row>
    <row r="80" spans="1:12" ht="15" customHeight="1" x14ac:dyDescent="0.25">
      <c r="A80" s="177"/>
      <c r="B80" s="178"/>
      <c r="C80" s="178"/>
      <c r="D80" s="178"/>
      <c r="E80" s="179"/>
      <c r="F80" s="4">
        <v>0</v>
      </c>
      <c r="G80" s="4">
        <v>0</v>
      </c>
      <c r="H80" s="22">
        <f>'MAI 25'!H80+'JUN 25'!H80+'JUL 25'!H80+'AGO 25'!H79</f>
        <v>0</v>
      </c>
      <c r="I80" s="4">
        <f t="shared" si="3"/>
        <v>0</v>
      </c>
      <c r="J80" s="5"/>
      <c r="L80" s="1" t="s">
        <v>97</v>
      </c>
    </row>
    <row r="81" spans="1:12" x14ac:dyDescent="0.25">
      <c r="A81" s="180"/>
      <c r="B81" s="181"/>
      <c r="C81" s="181"/>
      <c r="D81" s="181"/>
      <c r="E81" s="182"/>
      <c r="F81" s="4">
        <v>0</v>
      </c>
      <c r="G81" s="4">
        <v>0</v>
      </c>
      <c r="H81" s="22">
        <f>'MAI 25'!H81+'JUN 25'!H81+'JUL 25'!H81+'AGO 25'!H80</f>
        <v>0</v>
      </c>
      <c r="I81" s="4">
        <f t="shared" si="3"/>
        <v>0</v>
      </c>
      <c r="J81" s="5"/>
      <c r="L81" s="1" t="s">
        <v>97</v>
      </c>
    </row>
    <row r="82" spans="1:12" x14ac:dyDescent="0.25">
      <c r="A82" s="170" t="s">
        <v>37</v>
      </c>
      <c r="B82" s="171"/>
      <c r="C82" s="171"/>
      <c r="D82" s="171"/>
      <c r="E82" s="171"/>
      <c r="F82" s="4">
        <v>0</v>
      </c>
      <c r="G82" s="4">
        <v>0</v>
      </c>
      <c r="H82" s="22">
        <f>'MAI 25'!H82+'JUN 25'!H82+'JUL 25'!H82+'AGO 25'!H81</f>
        <v>0</v>
      </c>
      <c r="I82" s="4">
        <f t="shared" si="3"/>
        <v>0</v>
      </c>
      <c r="J82" s="5"/>
      <c r="L82" s="1" t="s">
        <v>97</v>
      </c>
    </row>
    <row r="83" spans="1:12" x14ac:dyDescent="0.25">
      <c r="A83" s="170" t="s">
        <v>38</v>
      </c>
      <c r="B83" s="171"/>
      <c r="C83" s="171"/>
      <c r="D83" s="171"/>
      <c r="E83" s="171"/>
      <c r="F83" s="4">
        <v>0</v>
      </c>
      <c r="G83" s="4">
        <v>0</v>
      </c>
      <c r="H83" s="22">
        <f>'MAI 25'!H83+'JUN 25'!H83+'JUL 25'!H83+'AGO 25'!H82</f>
        <v>0</v>
      </c>
      <c r="I83" s="4">
        <f t="shared" si="3"/>
        <v>0</v>
      </c>
      <c r="J83" s="5"/>
      <c r="L83" s="1" t="s">
        <v>97</v>
      </c>
    </row>
    <row r="84" spans="1:12" x14ac:dyDescent="0.25">
      <c r="A84" s="170" t="s">
        <v>39</v>
      </c>
      <c r="B84" s="171"/>
      <c r="C84" s="171"/>
      <c r="D84" s="171"/>
      <c r="E84" s="171"/>
      <c r="F84" s="4">
        <v>0</v>
      </c>
      <c r="G84" s="4">
        <v>0</v>
      </c>
      <c r="H84" s="22">
        <f>'MAI 25'!H84+'JUN 25'!H84+'JUL 25'!H84+'AGO 25'!H83</f>
        <v>0</v>
      </c>
      <c r="I84" s="4">
        <f t="shared" si="3"/>
        <v>0</v>
      </c>
      <c r="J84" s="5"/>
      <c r="L84" s="1" t="s">
        <v>97</v>
      </c>
    </row>
    <row r="85" spans="1:12" x14ac:dyDescent="0.25">
      <c r="A85" s="170" t="s">
        <v>40</v>
      </c>
      <c r="B85" s="171"/>
      <c r="C85" s="171"/>
      <c r="D85" s="171"/>
      <c r="E85" s="171"/>
      <c r="F85" s="4">
        <v>0</v>
      </c>
      <c r="G85" s="4">
        <v>0</v>
      </c>
      <c r="H85" s="22">
        <f>'MAI 25'!H85+'JUN 25'!H85+'JUL 25'!H85+'AGO 25'!H84</f>
        <v>0</v>
      </c>
      <c r="I85" s="4">
        <f t="shared" si="3"/>
        <v>0</v>
      </c>
      <c r="J85" s="5"/>
      <c r="L85" s="1" t="s">
        <v>97</v>
      </c>
    </row>
    <row r="86" spans="1:12" x14ac:dyDescent="0.25">
      <c r="A86" s="170" t="s">
        <v>41</v>
      </c>
      <c r="B86" s="171"/>
      <c r="C86" s="171"/>
      <c r="D86" s="171"/>
      <c r="E86" s="171"/>
      <c r="F86" s="4">
        <v>0</v>
      </c>
      <c r="G86" s="4">
        <v>0</v>
      </c>
      <c r="H86" s="22">
        <f>'MAI 25'!H86+'JUN 25'!H86+'JUL 25'!H86+'AGO 25'!H85</f>
        <v>0</v>
      </c>
      <c r="I86" s="4">
        <f t="shared" si="3"/>
        <v>0</v>
      </c>
      <c r="J86" s="5"/>
      <c r="L86" s="1" t="s">
        <v>97</v>
      </c>
    </row>
    <row r="87" spans="1:12" x14ac:dyDescent="0.25">
      <c r="A87" s="170" t="s">
        <v>42</v>
      </c>
      <c r="B87" s="171"/>
      <c r="C87" s="171"/>
      <c r="D87" s="171"/>
      <c r="E87" s="171"/>
      <c r="F87" s="4">
        <v>0</v>
      </c>
      <c r="G87" s="4">
        <v>0</v>
      </c>
      <c r="H87" s="22">
        <f>'MAI 25'!H87+'JUN 25'!H87+'JUL 25'!H87+'AGO 25'!H86</f>
        <v>0</v>
      </c>
      <c r="I87" s="4">
        <f t="shared" si="3"/>
        <v>0</v>
      </c>
      <c r="J87" s="5"/>
      <c r="L87" s="1" t="s">
        <v>97</v>
      </c>
    </row>
    <row r="88" spans="1:12" x14ac:dyDescent="0.25">
      <c r="A88" s="170" t="s">
        <v>43</v>
      </c>
      <c r="B88" s="171"/>
      <c r="C88" s="171"/>
      <c r="D88" s="171"/>
      <c r="E88" s="171"/>
      <c r="F88" s="4">
        <v>0</v>
      </c>
      <c r="G88" s="4">
        <v>0</v>
      </c>
      <c r="H88" s="22">
        <f>'MAI 25'!H88+'JUN 25'!H88+'JUL 25'!H88+'AGO 25'!H87</f>
        <v>0</v>
      </c>
      <c r="I88" s="4">
        <f>G88+H88</f>
        <v>0</v>
      </c>
      <c r="J88" s="5"/>
      <c r="L88" s="1" t="s">
        <v>97</v>
      </c>
    </row>
    <row r="89" spans="1:12" x14ac:dyDescent="0.25">
      <c r="A89" s="170" t="s">
        <v>44</v>
      </c>
      <c r="B89" s="171"/>
      <c r="C89" s="171"/>
      <c r="D89" s="171"/>
      <c r="E89" s="171"/>
      <c r="F89" s="4"/>
      <c r="G89" s="4"/>
      <c r="H89" s="22">
        <f>'MAI 25'!H89+'JUN 25'!H89+'JUL 25'!H89+'AGO 25'!H88</f>
        <v>0</v>
      </c>
      <c r="I89" s="4">
        <f>G89+H89</f>
        <v>0</v>
      </c>
      <c r="J89" s="5"/>
      <c r="L89" s="1" t="s">
        <v>97</v>
      </c>
    </row>
    <row r="90" spans="1:12" ht="15.75" thickBot="1" x14ac:dyDescent="0.3">
      <c r="A90" s="172" t="s">
        <v>45</v>
      </c>
      <c r="B90" s="173"/>
      <c r="C90" s="173"/>
      <c r="D90" s="173"/>
      <c r="E90" s="173"/>
      <c r="F90" s="6">
        <f>I90</f>
        <v>0</v>
      </c>
      <c r="G90" s="6">
        <f t="shared" ref="G90:J90" si="4">SUM(G71:G89)</f>
        <v>0</v>
      </c>
      <c r="H90" s="6">
        <f>SUM(H71:H89)</f>
        <v>0</v>
      </c>
      <c r="I90" s="6">
        <f>SUM(I71:I89)</f>
        <v>0</v>
      </c>
      <c r="J90" s="7">
        <f t="shared" si="4"/>
        <v>0</v>
      </c>
      <c r="L90" s="1" t="s">
        <v>99</v>
      </c>
    </row>
    <row r="91" spans="1:12" x14ac:dyDescent="0.25">
      <c r="A91" s="16"/>
      <c r="B91" s="16"/>
      <c r="C91" s="16"/>
      <c r="D91" s="16"/>
      <c r="E91" s="16"/>
      <c r="F91" s="17"/>
      <c r="G91" s="17"/>
      <c r="H91" s="17"/>
      <c r="I91" s="17"/>
      <c r="J91" s="17"/>
    </row>
    <row r="92" spans="1:12" x14ac:dyDescent="0.25">
      <c r="A92" s="217" t="s">
        <v>46</v>
      </c>
      <c r="B92" s="217"/>
      <c r="C92" s="217"/>
      <c r="D92" s="217"/>
      <c r="E92" s="217"/>
      <c r="F92" s="217"/>
      <c r="G92" s="217"/>
      <c r="H92" s="217"/>
      <c r="I92" s="217"/>
      <c r="J92" s="217"/>
    </row>
    <row r="93" spans="1:12" x14ac:dyDescent="0.25">
      <c r="A93" s="167" t="s">
        <v>47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48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x14ac:dyDescent="0.25">
      <c r="A95" s="167" t="s">
        <v>49</v>
      </c>
      <c r="B95" s="167"/>
      <c r="C95" s="167"/>
      <c r="D95" s="167"/>
      <c r="E95" s="167"/>
      <c r="F95" s="167"/>
      <c r="G95" s="167"/>
      <c r="H95" s="167"/>
      <c r="I95" s="167"/>
      <c r="J95" s="167"/>
    </row>
    <row r="96" spans="1:12" ht="21" customHeight="1" x14ac:dyDescent="0.25">
      <c r="A96" s="199" t="s">
        <v>50</v>
      </c>
      <c r="B96" s="200"/>
      <c r="C96" s="200"/>
      <c r="D96" s="200"/>
      <c r="E96" s="200"/>
      <c r="F96" s="200"/>
      <c r="G96" s="200"/>
      <c r="H96" s="200"/>
      <c r="I96" s="200"/>
      <c r="J96" s="200"/>
    </row>
    <row r="97" spans="1:12" ht="41.1" customHeight="1" x14ac:dyDescent="0.25">
      <c r="A97" s="201" t="s">
        <v>51</v>
      </c>
      <c r="B97" s="201"/>
      <c r="C97" s="201"/>
      <c r="D97" s="201"/>
      <c r="E97" s="201"/>
      <c r="F97" s="201"/>
      <c r="G97" s="201"/>
      <c r="H97" s="201"/>
      <c r="I97" s="201"/>
      <c r="J97" s="201"/>
    </row>
    <row r="98" spans="1:12" ht="15.75" thickBot="1" x14ac:dyDescent="0.3">
      <c r="A98" s="202" t="s">
        <v>52</v>
      </c>
      <c r="B98" s="202"/>
      <c r="C98" s="202"/>
      <c r="D98" s="202"/>
      <c r="E98" s="202"/>
      <c r="F98" s="202"/>
      <c r="G98" s="202"/>
      <c r="H98" s="202"/>
      <c r="I98" s="202"/>
      <c r="J98" s="202"/>
    </row>
    <row r="99" spans="1:12" ht="15.75" customHeight="1" thickBot="1" x14ac:dyDescent="0.3">
      <c r="A99" s="194" t="s">
        <v>53</v>
      </c>
      <c r="B99" s="195"/>
      <c r="C99" s="195"/>
      <c r="D99" s="195"/>
      <c r="E99" s="195"/>
      <c r="F99" s="195"/>
      <c r="G99" s="195"/>
      <c r="H99" s="195"/>
      <c r="I99" s="195"/>
      <c r="J99" s="196"/>
    </row>
    <row r="100" spans="1:12" ht="15" customHeight="1" x14ac:dyDescent="0.25">
      <c r="A100" s="230" t="s">
        <v>69</v>
      </c>
      <c r="B100" s="231"/>
      <c r="C100" s="231"/>
      <c r="D100" s="231"/>
      <c r="E100" s="231"/>
      <c r="F100" s="231"/>
      <c r="G100" s="231"/>
      <c r="H100" s="231"/>
      <c r="I100" s="224"/>
      <c r="J100" s="20">
        <f>I37</f>
        <v>281270.90999999997</v>
      </c>
      <c r="L100" s="1" t="s">
        <v>99</v>
      </c>
    </row>
    <row r="101" spans="1:12" ht="15.75" customHeight="1" x14ac:dyDescent="0.25">
      <c r="A101" s="170" t="s">
        <v>70</v>
      </c>
      <c r="B101" s="171"/>
      <c r="C101" s="171"/>
      <c r="D101" s="171"/>
      <c r="E101" s="171"/>
      <c r="F101" s="171"/>
      <c r="G101" s="171"/>
      <c r="H101" s="171"/>
      <c r="I101" s="225"/>
      <c r="J101" s="19">
        <f>F66+F90</f>
        <v>249731.28</v>
      </c>
      <c r="L101" s="1" t="s">
        <v>99</v>
      </c>
    </row>
    <row r="102" spans="1:12" ht="15.75" customHeight="1" x14ac:dyDescent="0.25">
      <c r="A102" s="170" t="s">
        <v>84</v>
      </c>
      <c r="B102" s="171"/>
      <c r="C102" s="171"/>
      <c r="D102" s="171"/>
      <c r="E102" s="171"/>
      <c r="F102" s="171"/>
      <c r="G102" s="171"/>
      <c r="H102" s="171"/>
      <c r="I102" s="225"/>
      <c r="J102" s="19">
        <f>H36-H90</f>
        <v>0</v>
      </c>
      <c r="K102" s="18"/>
      <c r="L102" s="1" t="s">
        <v>99</v>
      </c>
    </row>
    <row r="103" spans="1:12" ht="15.75" customHeight="1" x14ac:dyDescent="0.25">
      <c r="A103" s="170" t="s">
        <v>86</v>
      </c>
      <c r="B103" s="171"/>
      <c r="C103" s="171"/>
      <c r="D103" s="171"/>
      <c r="E103" s="171"/>
      <c r="F103" s="171"/>
      <c r="G103" s="171"/>
      <c r="H103" s="171"/>
      <c r="I103" s="225"/>
      <c r="J103" s="19">
        <f>I35-F66+J104</f>
        <v>31539.629999999976</v>
      </c>
      <c r="L103" s="1" t="s">
        <v>99</v>
      </c>
    </row>
    <row r="104" spans="1:12" ht="15.75" customHeight="1" x14ac:dyDescent="0.25">
      <c r="A104" s="170" t="s">
        <v>71</v>
      </c>
      <c r="B104" s="171"/>
      <c r="C104" s="171"/>
      <c r="D104" s="171"/>
      <c r="E104" s="171"/>
      <c r="F104" s="171"/>
      <c r="G104" s="171"/>
      <c r="H104" s="171"/>
      <c r="I104" s="225"/>
      <c r="J104" s="19">
        <f>'MAI 25'!J103+'JUN 25'!J103+'JUL 25'!J103+'AGO 25'!J102</f>
        <v>0</v>
      </c>
      <c r="L104" s="1" t="s">
        <v>99</v>
      </c>
    </row>
    <row r="105" spans="1:12" ht="15.75" customHeight="1" x14ac:dyDescent="0.25">
      <c r="A105" s="170" t="s">
        <v>79</v>
      </c>
      <c r="B105" s="171"/>
      <c r="C105" s="171"/>
      <c r="D105" s="171"/>
      <c r="E105" s="171"/>
      <c r="F105" s="171"/>
      <c r="G105" s="171"/>
      <c r="H105" s="171"/>
      <c r="I105" s="225"/>
      <c r="J105" s="19">
        <f>J102</f>
        <v>0</v>
      </c>
      <c r="L105" s="1" t="s">
        <v>99</v>
      </c>
    </row>
    <row r="106" spans="1:12" ht="15.75" customHeight="1" x14ac:dyDescent="0.25">
      <c r="A106" s="227" t="s">
        <v>80</v>
      </c>
      <c r="B106" s="228"/>
      <c r="C106" s="228"/>
      <c r="D106" s="228"/>
      <c r="E106" s="228"/>
      <c r="F106" s="228"/>
      <c r="G106" s="228"/>
      <c r="H106" s="228"/>
      <c r="I106" s="225"/>
      <c r="J106" s="35">
        <f>J103</f>
        <v>31539.629999999976</v>
      </c>
      <c r="L106" s="1" t="s">
        <v>99</v>
      </c>
    </row>
    <row r="107" spans="1:12" ht="15.75" thickBot="1" x14ac:dyDescent="0.3">
      <c r="A107" s="227" t="s">
        <v>81</v>
      </c>
      <c r="B107" s="228"/>
      <c r="C107" s="228"/>
      <c r="D107" s="228"/>
      <c r="E107" s="228"/>
      <c r="F107" s="228"/>
      <c r="G107" s="228"/>
      <c r="H107" s="228"/>
      <c r="I107" s="226"/>
      <c r="J107" s="37">
        <f>J105+J106</f>
        <v>31539.629999999976</v>
      </c>
      <c r="L107" s="1" t="s">
        <v>99</v>
      </c>
    </row>
    <row r="108" spans="1:12" ht="59.45" customHeight="1" x14ac:dyDescent="0.25">
      <c r="A108" s="192" t="s">
        <v>54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L108" s="1" t="s">
        <v>97</v>
      </c>
    </row>
    <row r="109" spans="1:12" ht="15.75" x14ac:dyDescent="0.25">
      <c r="A109" s="229" t="s">
        <v>108</v>
      </c>
      <c r="B109" s="229"/>
      <c r="C109" s="229"/>
      <c r="D109" s="229"/>
      <c r="E109" s="229"/>
      <c r="F109" s="229"/>
      <c r="G109" s="229"/>
      <c r="H109" s="229"/>
      <c r="I109" s="229"/>
      <c r="J109" s="229"/>
    </row>
    <row r="110" spans="1:12" x14ac:dyDescent="0.25">
      <c r="A110" s="14" t="s">
        <v>63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x14ac:dyDescent="0.25">
      <c r="A113" s="183" t="s">
        <v>61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tr">
        <f>E7</f>
        <v>FULANO(A) DE TAL - PRESIDENTE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  <row r="115" spans="1:10" ht="15.75" x14ac:dyDescent="0.25">
      <c r="A115" s="184" t="s">
        <v>62</v>
      </c>
      <c r="B115" s="184"/>
      <c r="C115" s="184"/>
      <c r="D115" s="184"/>
      <c r="E115" s="184"/>
      <c r="F115" s="184"/>
      <c r="G115" s="184"/>
      <c r="H115" s="184"/>
      <c r="I115" s="184"/>
      <c r="J115" s="184"/>
    </row>
    <row r="128" spans="1:10" x14ac:dyDescent="0.25">
      <c r="G128" s="1" t="s">
        <v>63</v>
      </c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66:E66"/>
    <mergeCell ref="A68:J68"/>
    <mergeCell ref="A69:J69"/>
    <mergeCell ref="A70:E70"/>
    <mergeCell ref="A71:E71"/>
    <mergeCell ref="A72:E72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L1:O1"/>
    <mergeCell ref="A113:J113"/>
    <mergeCell ref="A114:J114"/>
    <mergeCell ref="A115:J115"/>
    <mergeCell ref="A78:E81"/>
    <mergeCell ref="A104:H104"/>
    <mergeCell ref="A105:H105"/>
    <mergeCell ref="A106:H106"/>
    <mergeCell ref="A107:H107"/>
    <mergeCell ref="A108:J108"/>
    <mergeCell ref="A109:J109"/>
    <mergeCell ref="A95:J95"/>
    <mergeCell ref="A96:J96"/>
    <mergeCell ref="A97:J97"/>
    <mergeCell ref="A98:J98"/>
    <mergeCell ref="A99:J99"/>
    <mergeCell ref="A100:H100"/>
    <mergeCell ref="I100:I107"/>
    <mergeCell ref="A101:H101"/>
    <mergeCell ref="A102:H102"/>
    <mergeCell ref="A103:H103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E9" sqref="E9:J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142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45540</v>
      </c>
      <c r="B20" s="246"/>
      <c r="C20" s="247">
        <v>37603.65</v>
      </c>
      <c r="D20" s="240"/>
      <c r="E20" s="248">
        <v>45545</v>
      </c>
      <c r="F20" s="246"/>
      <c r="G20" s="271">
        <v>553345000001167</v>
      </c>
      <c r="H20" s="271"/>
      <c r="I20" s="240">
        <v>37603.65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'AGO 25'!J103</f>
        <v>0</v>
      </c>
      <c r="I30" s="40">
        <f>'AGO 25'!J104</f>
        <v>31539.630000000016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v>37603.65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271.85000000000002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69415.130000000019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69415.130000000019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154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109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67234.009999999995</v>
      </c>
      <c r="I48" s="47">
        <f>G48+H48</f>
        <v>67234.009999999995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67234.009999999995</v>
      </c>
      <c r="G66" s="50">
        <f t="shared" ref="G66:J66" si="1">SUM(G48:G65)</f>
        <v>0</v>
      </c>
      <c r="H66" s="51">
        <f t="shared" si="1"/>
        <v>67234.009999999995</v>
      </c>
      <c r="I66" s="50">
        <f t="shared" si="1"/>
        <v>67234.009999999995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69415.130000000019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67234.009999999995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2181.1200000000244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2181.1200000000244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2181.1200000000244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113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143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45570</v>
      </c>
      <c r="B20" s="246"/>
      <c r="C20" s="247">
        <v>830.29</v>
      </c>
      <c r="D20" s="240"/>
      <c r="E20" s="248">
        <v>45567</v>
      </c>
      <c r="F20" s="246"/>
      <c r="G20" s="271">
        <v>553345000001167</v>
      </c>
      <c r="H20" s="271"/>
      <c r="I20" s="240">
        <v>830.29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'SET 25'!J104</f>
        <v>0</v>
      </c>
      <c r="I30" s="40">
        <f>'SET 25'!J105</f>
        <v>2181.1200000000244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830.29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29.58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3040.9900000000243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3040.9900000000243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155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110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61321.16</v>
      </c>
      <c r="I48" s="47">
        <v>61321.16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709.3</v>
      </c>
      <c r="I52" s="47">
        <v>709.3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62030.460000000006</v>
      </c>
      <c r="G66" s="50">
        <f t="shared" ref="G66:J66" si="1">SUM(G48:G65)</f>
        <v>0</v>
      </c>
      <c r="H66" s="51">
        <f t="shared" si="1"/>
        <v>62030.460000000006</v>
      </c>
      <c r="I66" s="50">
        <f t="shared" si="1"/>
        <v>62030.460000000006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3040.9900000000243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62030.460000000006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-58989.469999999979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-58989.469999999979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-58989.469999999979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111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140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144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45601</v>
      </c>
      <c r="B20" s="246"/>
      <c r="C20" s="247">
        <v>31807.15</v>
      </c>
      <c r="D20" s="240"/>
      <c r="E20" s="248">
        <v>45601</v>
      </c>
      <c r="F20" s="246"/>
      <c r="G20" s="271">
        <v>553345000001167</v>
      </c>
      <c r="H20" s="271"/>
      <c r="I20" s="240">
        <v>31807.15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'OUT 25'!J104</f>
        <v>0</v>
      </c>
      <c r="I30" s="40">
        <f>'OUT 25'!J105</f>
        <v>-58989.469999999979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31807.15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-0.26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-27182.579999999976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-27182.579999999976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156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110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42775.98</v>
      </c>
      <c r="I48" s="47">
        <f>G48+H48</f>
        <v>42775.98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52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1116.95</v>
      </c>
      <c r="I52" s="47">
        <f t="shared" si="0"/>
        <v>1116.95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ref="I53:I64" si="1">G53+H53</f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1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1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1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1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1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1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1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1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1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1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1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43892.93</v>
      </c>
      <c r="G66" s="50">
        <f t="shared" ref="G66:J66" si="2">SUM(G48:G65)</f>
        <v>0</v>
      </c>
      <c r="H66" s="51">
        <f t="shared" si="2"/>
        <v>43892.93</v>
      </c>
      <c r="I66" s="50">
        <f t="shared" si="2"/>
        <v>43892.93</v>
      </c>
      <c r="J66" s="52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3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3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3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3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3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3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3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3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3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3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3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3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3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3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3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3"/>
        <v>0</v>
      </c>
      <c r="J87" s="49">
        <v>0</v>
      </c>
      <c r="L87" s="1" t="s">
        <v>97</v>
      </c>
    </row>
    <row r="88" spans="1:12" x14ac:dyDescent="0.25">
      <c r="A88" s="170" t="s">
        <v>116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f>H88</f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4">SUM(G71:G88)</f>
        <v>0</v>
      </c>
      <c r="H89" s="51">
        <f>SUM(H71:H88)</f>
        <v>0</v>
      </c>
      <c r="I89" s="50">
        <f t="shared" si="4"/>
        <v>0</v>
      </c>
      <c r="J89" s="52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-27182.579999999976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43892.93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 t="s">
        <v>114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J99-J100</f>
        <v>-71075.50999999998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 t="s">
        <v>114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60"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4">
        <f>I35-H66</f>
        <v>-71075.50999999998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4">
        <f>J105-J104</f>
        <v>-71075.50999999998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115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145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45631</v>
      </c>
      <c r="B20" s="246"/>
      <c r="C20" s="247">
        <v>31807.67</v>
      </c>
      <c r="D20" s="240"/>
      <c r="E20" s="248"/>
      <c r="F20" s="246"/>
      <c r="G20" s="271">
        <v>553345000001167</v>
      </c>
      <c r="H20" s="271"/>
      <c r="I20" s="240">
        <v>31807.67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'NOV 25'!J104</f>
        <v>0</v>
      </c>
      <c r="I30" s="40">
        <f>'NOV 25'!J105</f>
        <v>-71075.50999999998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31807.67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0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-39267.839999999982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-39267.839999999982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157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110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43033.72</v>
      </c>
      <c r="I48" s="47">
        <f>G48+H48</f>
        <v>43033.72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43033.72</v>
      </c>
      <c r="G66" s="50">
        <f t="shared" ref="G66:J66" si="1">SUM(G48:G65)</f>
        <v>0</v>
      </c>
      <c r="H66" s="51">
        <f t="shared" si="1"/>
        <v>43033.72</v>
      </c>
      <c r="I66" s="50">
        <f t="shared" si="1"/>
        <v>43033.72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-39267.839999999982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43033.72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-82301.559999999983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-82301.559999999983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J104+J103</f>
        <v>0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112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>
      <selection activeCell="A50" sqref="A50:J50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25.5" customHeight="1" x14ac:dyDescent="0.25">
      <c r="A6" s="90" t="s">
        <v>3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ht="21" customHeigh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146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3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</row>
    <row r="20" spans="1:13" x14ac:dyDescent="0.25">
      <c r="A20" s="278">
        <v>45540</v>
      </c>
      <c r="B20" s="279"/>
      <c r="C20" s="285">
        <v>37603.65</v>
      </c>
      <c r="D20" s="276"/>
      <c r="E20" s="282">
        <v>45545</v>
      </c>
      <c r="F20" s="279"/>
      <c r="G20" s="286">
        <v>553345000001167</v>
      </c>
      <c r="H20" s="286"/>
      <c r="I20" s="276">
        <v>37603.65</v>
      </c>
      <c r="J20" s="277"/>
      <c r="L20" s="1" t="s">
        <v>97</v>
      </c>
    </row>
    <row r="21" spans="1:13" x14ac:dyDescent="0.25">
      <c r="A21" s="278">
        <v>45570</v>
      </c>
      <c r="B21" s="279"/>
      <c r="C21" s="285">
        <v>830.29</v>
      </c>
      <c r="D21" s="276"/>
      <c r="E21" s="282">
        <v>45567</v>
      </c>
      <c r="F21" s="279"/>
      <c r="G21" s="286">
        <v>553345000001167</v>
      </c>
      <c r="H21" s="286"/>
      <c r="I21" s="276">
        <v>830.29</v>
      </c>
      <c r="J21" s="277"/>
      <c r="L21" s="1" t="s">
        <v>97</v>
      </c>
    </row>
    <row r="22" spans="1:13" x14ac:dyDescent="0.25">
      <c r="A22" s="278">
        <v>45601</v>
      </c>
      <c r="B22" s="279"/>
      <c r="C22" s="285">
        <v>31807.15</v>
      </c>
      <c r="D22" s="276"/>
      <c r="E22" s="282">
        <v>45601</v>
      </c>
      <c r="F22" s="279"/>
      <c r="G22" s="286">
        <v>553345000001167</v>
      </c>
      <c r="H22" s="286"/>
      <c r="I22" s="276">
        <v>31807.15</v>
      </c>
      <c r="J22" s="277"/>
      <c r="L22" s="1" t="s">
        <v>97</v>
      </c>
    </row>
    <row r="23" spans="1:13" x14ac:dyDescent="0.25">
      <c r="A23" s="278">
        <v>45631</v>
      </c>
      <c r="B23" s="279"/>
      <c r="C23" s="285">
        <v>31807.67</v>
      </c>
      <c r="D23" s="276"/>
      <c r="E23" s="282">
        <v>45631</v>
      </c>
      <c r="F23" s="279"/>
      <c r="G23" s="286">
        <v>553345000001167</v>
      </c>
      <c r="H23" s="286"/>
      <c r="I23" s="276">
        <v>31807.67</v>
      </c>
      <c r="J23" s="277"/>
      <c r="L23" s="1" t="s">
        <v>97</v>
      </c>
    </row>
    <row r="24" spans="1:13" x14ac:dyDescent="0.25">
      <c r="A24" s="278"/>
      <c r="B24" s="279"/>
      <c r="C24" s="283"/>
      <c r="D24" s="284"/>
      <c r="E24" s="278"/>
      <c r="F24" s="279"/>
      <c r="G24" s="280"/>
      <c r="H24" s="279"/>
      <c r="I24" s="276"/>
      <c r="J24" s="277"/>
      <c r="L24" s="1" t="s">
        <v>97</v>
      </c>
      <c r="M24" s="1" t="s">
        <v>63</v>
      </c>
    </row>
    <row r="25" spans="1:13" x14ac:dyDescent="0.25">
      <c r="A25" s="278"/>
      <c r="B25" s="279"/>
      <c r="C25" s="283"/>
      <c r="D25" s="284"/>
      <c r="E25" s="278"/>
      <c r="F25" s="279"/>
      <c r="G25" s="280"/>
      <c r="H25" s="279"/>
      <c r="I25" s="276"/>
      <c r="J25" s="277"/>
      <c r="L25" s="1" t="s">
        <v>97</v>
      </c>
    </row>
    <row r="26" spans="1:13" x14ac:dyDescent="0.25">
      <c r="A26" s="278"/>
      <c r="B26" s="279"/>
      <c r="C26" s="283"/>
      <c r="D26" s="284"/>
      <c r="E26" s="278"/>
      <c r="F26" s="279"/>
      <c r="G26" s="280"/>
      <c r="H26" s="279"/>
      <c r="I26" s="276"/>
      <c r="J26" s="277"/>
      <c r="L26" s="1" t="s">
        <v>97</v>
      </c>
    </row>
    <row r="27" spans="1:13" x14ac:dyDescent="0.25">
      <c r="A27" s="278"/>
      <c r="B27" s="279"/>
      <c r="C27" s="283"/>
      <c r="D27" s="284"/>
      <c r="E27" s="278"/>
      <c r="F27" s="279"/>
      <c r="G27" s="280"/>
      <c r="H27" s="279"/>
      <c r="I27" s="276"/>
      <c r="J27" s="277"/>
      <c r="L27" s="1" t="s">
        <v>97</v>
      </c>
    </row>
    <row r="28" spans="1:13" x14ac:dyDescent="0.25">
      <c r="A28" s="281"/>
      <c r="B28" s="282"/>
      <c r="C28" s="283"/>
      <c r="D28" s="284"/>
      <c r="E28" s="281"/>
      <c r="F28" s="282"/>
      <c r="G28" s="280"/>
      <c r="H28" s="279"/>
      <c r="I28" s="276"/>
      <c r="J28" s="277"/>
      <c r="L28" s="1" t="s">
        <v>97</v>
      </c>
    </row>
    <row r="29" spans="1:13" x14ac:dyDescent="0.25">
      <c r="A29" s="278"/>
      <c r="B29" s="279"/>
      <c r="C29" s="283"/>
      <c r="D29" s="284"/>
      <c r="E29" s="278"/>
      <c r="F29" s="279"/>
      <c r="G29" s="280"/>
      <c r="H29" s="279"/>
      <c r="I29" s="276"/>
      <c r="J29" s="277"/>
      <c r="L29" s="1" t="s">
        <v>97</v>
      </c>
    </row>
    <row r="30" spans="1:13" x14ac:dyDescent="0.25">
      <c r="A30" s="278"/>
      <c r="B30" s="279"/>
      <c r="C30" s="283"/>
      <c r="D30" s="284"/>
      <c r="E30" s="278"/>
      <c r="F30" s="279"/>
      <c r="G30" s="280"/>
      <c r="H30" s="279"/>
      <c r="I30" s="276"/>
      <c r="J30" s="277"/>
      <c r="L30" s="1" t="s">
        <v>97</v>
      </c>
    </row>
    <row r="31" spans="1:13" x14ac:dyDescent="0.25">
      <c r="A31" s="278"/>
      <c r="B31" s="279"/>
      <c r="C31" s="283"/>
      <c r="D31" s="284"/>
      <c r="E31" s="278"/>
      <c r="F31" s="279"/>
      <c r="G31" s="280"/>
      <c r="H31" s="279"/>
      <c r="I31" s="276"/>
      <c r="J31" s="277"/>
      <c r="L31" s="1" t="s">
        <v>97</v>
      </c>
    </row>
    <row r="32" spans="1:13" x14ac:dyDescent="0.25">
      <c r="A32" s="278"/>
      <c r="B32" s="279"/>
      <c r="C32" s="283"/>
      <c r="D32" s="284"/>
      <c r="E32" s="278"/>
      <c r="F32" s="279"/>
      <c r="G32" s="280"/>
      <c r="H32" s="279"/>
      <c r="I32" s="276"/>
      <c r="J32" s="277"/>
      <c r="L32" s="1" t="s">
        <v>97</v>
      </c>
    </row>
    <row r="33" spans="1:12" x14ac:dyDescent="0.25">
      <c r="A33" s="278"/>
      <c r="B33" s="279"/>
      <c r="C33" s="283"/>
      <c r="D33" s="284"/>
      <c r="E33" s="278"/>
      <c r="F33" s="279"/>
      <c r="G33" s="280"/>
      <c r="H33" s="279"/>
      <c r="I33" s="276"/>
      <c r="J33" s="277"/>
      <c r="L33" s="1" t="s">
        <v>97</v>
      </c>
    </row>
    <row r="34" spans="1:12" x14ac:dyDescent="0.25">
      <c r="A34" s="278"/>
      <c r="B34" s="279"/>
      <c r="C34" s="283"/>
      <c r="D34" s="284"/>
      <c r="E34" s="278"/>
      <c r="F34" s="279"/>
      <c r="G34" s="272" t="s">
        <v>45</v>
      </c>
      <c r="H34" s="273"/>
      <c r="I34" s="274">
        <f>SUM(I20:J23)</f>
        <v>102048.76</v>
      </c>
      <c r="J34" s="275"/>
      <c r="L34" s="1" t="s">
        <v>98</v>
      </c>
    </row>
    <row r="35" spans="1:12" ht="15" customHeight="1" thickBot="1" x14ac:dyDescent="0.3">
      <c r="A35" s="218" t="s">
        <v>55</v>
      </c>
      <c r="B35" s="219"/>
      <c r="C35" s="219"/>
      <c r="D35" s="219"/>
      <c r="E35" s="219"/>
      <c r="F35" s="220"/>
      <c r="G35" s="221" t="s">
        <v>59</v>
      </c>
      <c r="H35" s="221"/>
      <c r="I35" s="222" t="s">
        <v>67</v>
      </c>
      <c r="J35" s="223"/>
    </row>
    <row r="36" spans="1:12" x14ac:dyDescent="0.25">
      <c r="A36" s="144" t="s">
        <v>72</v>
      </c>
      <c r="B36" s="145"/>
      <c r="C36" s="145"/>
      <c r="D36" s="145"/>
      <c r="E36" s="145"/>
      <c r="F36" s="145"/>
      <c r="G36" s="152"/>
      <c r="H36" s="26">
        <f>'2º QUAD 25'!J105</f>
        <v>0</v>
      </c>
      <c r="I36" s="31">
        <f>'2º QUAD 25'!J106</f>
        <v>31539.629999999976</v>
      </c>
      <c r="J36" s="155"/>
      <c r="L36" s="1" t="s">
        <v>98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3"/>
      <c r="H37" s="27"/>
      <c r="I37" s="24">
        <f>I34</f>
        <v>102048.76</v>
      </c>
      <c r="J37" s="155"/>
      <c r="L37" s="1" t="s">
        <v>98</v>
      </c>
    </row>
    <row r="38" spans="1:12" x14ac:dyDescent="0.25">
      <c r="A38" s="157" t="s">
        <v>82</v>
      </c>
      <c r="B38" s="88"/>
      <c r="C38" s="88"/>
      <c r="D38" s="88"/>
      <c r="E38" s="88"/>
      <c r="F38" s="88"/>
      <c r="G38" s="153"/>
      <c r="H38" s="28">
        <f>'SET 25'!H32+'OUT 25'!H32+'NOV 25'!H32+'DEZ 25'!H32</f>
        <v>0</v>
      </c>
      <c r="I38" s="25"/>
      <c r="J38" s="155"/>
      <c r="L38" s="1" t="s">
        <v>98</v>
      </c>
    </row>
    <row r="39" spans="1:12" x14ac:dyDescent="0.25">
      <c r="A39" s="87" t="s">
        <v>83</v>
      </c>
      <c r="B39" s="88"/>
      <c r="C39" s="88"/>
      <c r="D39" s="88"/>
      <c r="E39" s="88"/>
      <c r="F39" s="88"/>
      <c r="G39" s="153"/>
      <c r="H39" s="27"/>
      <c r="I39" s="24">
        <f>'SET 25'!I33+'OUT 25'!I33+'NOV 25'!I33+'DEZ 25'!I33</f>
        <v>301.17</v>
      </c>
      <c r="J39" s="155"/>
      <c r="L39" s="1" t="s">
        <v>98</v>
      </c>
    </row>
    <row r="40" spans="1:12" ht="24" customHeight="1" x14ac:dyDescent="0.25">
      <c r="A40" s="87" t="s">
        <v>121</v>
      </c>
      <c r="B40" s="88"/>
      <c r="C40" s="88"/>
      <c r="D40" s="88"/>
      <c r="E40" s="88"/>
      <c r="F40" s="88"/>
      <c r="G40" s="153"/>
      <c r="H40" s="28">
        <f>'SET 25'!H34+'OUT 25'!H34+'NOV 25'!H34+'DEZ 25'!H34</f>
        <v>0</v>
      </c>
      <c r="I40" s="24">
        <f>'SET 25'!I34+'OUT 25'!I34+'NOV 25'!I34+'DEZ 25'!I34</f>
        <v>0</v>
      </c>
      <c r="J40" s="155"/>
      <c r="L40" s="1" t="s">
        <v>98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3"/>
      <c r="H41" s="27"/>
      <c r="I41" s="24">
        <f>I36+I37+I39+I40</f>
        <v>133889.55999999997</v>
      </c>
      <c r="J41" s="155"/>
      <c r="L41" s="1" t="s">
        <v>98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3"/>
      <c r="H42" s="28">
        <f>H36+H38+H40</f>
        <v>0</v>
      </c>
      <c r="I42" s="27"/>
      <c r="J42" s="155"/>
      <c r="L42" s="1" t="s">
        <v>98</v>
      </c>
    </row>
    <row r="43" spans="1:12" ht="15" customHeight="1" thickBot="1" x14ac:dyDescent="0.3">
      <c r="A43" s="168" t="s">
        <v>78</v>
      </c>
      <c r="B43" s="169"/>
      <c r="C43" s="169"/>
      <c r="D43" s="169"/>
      <c r="E43" s="169"/>
      <c r="F43" s="169"/>
      <c r="G43" s="154"/>
      <c r="H43" s="29"/>
      <c r="I43" s="30">
        <f>I41+H42</f>
        <v>133889.55999999997</v>
      </c>
      <c r="J43" s="156"/>
      <c r="L43" s="1" t="s">
        <v>98</v>
      </c>
    </row>
    <row r="45" spans="1:12" x14ac:dyDescent="0.25">
      <c r="A45" s="167" t="s">
        <v>20</v>
      </c>
      <c r="B45" s="167"/>
      <c r="C45" s="167"/>
      <c r="D45" s="167"/>
      <c r="E45" s="167"/>
      <c r="F45" s="167"/>
      <c r="G45" s="167"/>
      <c r="H45" s="167"/>
      <c r="I45" s="167"/>
      <c r="J45" s="167"/>
    </row>
    <row r="46" spans="1:12" x14ac:dyDescent="0.25">
      <c r="A46" s="167" t="s">
        <v>21</v>
      </c>
      <c r="B46" s="167"/>
      <c r="C46" s="167"/>
      <c r="D46" s="167"/>
      <c r="E46" s="167"/>
      <c r="F46" s="167"/>
      <c r="G46" s="167"/>
      <c r="H46" s="167"/>
      <c r="I46" s="167"/>
      <c r="J46" s="167"/>
    </row>
    <row r="47" spans="1:12" x14ac:dyDescent="0.25">
      <c r="A47" s="167" t="s">
        <v>22</v>
      </c>
      <c r="B47" s="167"/>
      <c r="C47" s="167"/>
      <c r="D47" s="167"/>
      <c r="E47" s="167"/>
      <c r="F47" s="167"/>
      <c r="G47" s="167"/>
      <c r="H47" s="167"/>
      <c r="I47" s="167"/>
      <c r="J47" s="167"/>
    </row>
    <row r="48" spans="1:12" ht="15.75" thickBot="1" x14ac:dyDescent="0.3"/>
    <row r="49" spans="1:12" ht="63" customHeight="1" thickBot="1" x14ac:dyDescent="0.3">
      <c r="A49" s="232" t="s">
        <v>158</v>
      </c>
      <c r="B49" s="233"/>
      <c r="C49" s="233"/>
      <c r="D49" s="233"/>
      <c r="E49" s="233"/>
      <c r="F49" s="233"/>
      <c r="G49" s="233"/>
      <c r="H49" s="233"/>
      <c r="I49" s="233"/>
      <c r="J49" s="234"/>
      <c r="L49" s="8" t="s">
        <v>97</v>
      </c>
    </row>
    <row r="50" spans="1:12" ht="15.75" thickBot="1" x14ac:dyDescent="0.3">
      <c r="A50" s="161"/>
      <c r="B50" s="161"/>
      <c r="C50" s="161"/>
      <c r="D50" s="161"/>
      <c r="E50" s="161"/>
      <c r="F50" s="161"/>
      <c r="G50" s="161"/>
      <c r="H50" s="161"/>
      <c r="I50" s="161"/>
      <c r="J50" s="161"/>
    </row>
    <row r="51" spans="1:12" x14ac:dyDescent="0.25">
      <c r="A51" s="100" t="s">
        <v>23</v>
      </c>
      <c r="B51" s="101"/>
      <c r="C51" s="101"/>
      <c r="D51" s="101"/>
      <c r="E51" s="101"/>
      <c r="F51" s="101"/>
      <c r="G51" s="101"/>
      <c r="H51" s="101"/>
      <c r="I51" s="101"/>
      <c r="J51" s="102"/>
    </row>
    <row r="52" spans="1:12" x14ac:dyDescent="0.25">
      <c r="A52" s="185" t="s">
        <v>66</v>
      </c>
      <c r="B52" s="186"/>
      <c r="C52" s="186"/>
      <c r="D52" s="186"/>
      <c r="E52" s="186"/>
      <c r="F52" s="186"/>
      <c r="G52" s="186"/>
      <c r="H52" s="186"/>
      <c r="I52" s="186"/>
      <c r="J52" s="187"/>
    </row>
    <row r="53" spans="1:12" ht="72" x14ac:dyDescent="0.25">
      <c r="A53" s="188" t="s">
        <v>24</v>
      </c>
      <c r="B53" s="189"/>
      <c r="C53" s="189"/>
      <c r="D53" s="189"/>
      <c r="E53" s="189"/>
      <c r="F53" s="2" t="s">
        <v>25</v>
      </c>
      <c r="G53" s="2" t="s">
        <v>26</v>
      </c>
      <c r="H53" s="21" t="s">
        <v>27</v>
      </c>
      <c r="I53" s="2" t="s">
        <v>28</v>
      </c>
      <c r="J53" s="3" t="s">
        <v>29</v>
      </c>
    </row>
    <row r="54" spans="1:12" x14ac:dyDescent="0.25">
      <c r="A54" s="170" t="s">
        <v>30</v>
      </c>
      <c r="B54" s="171"/>
      <c r="C54" s="171"/>
      <c r="D54" s="171"/>
      <c r="E54" s="171"/>
      <c r="F54" s="4">
        <v>0</v>
      </c>
      <c r="G54" s="4">
        <v>0</v>
      </c>
      <c r="H54" s="48">
        <f>'SET 25'!H48+'OUT 25'!H48+'NOV 25'!H48+'DEZ 25'!H48</f>
        <v>214364.87</v>
      </c>
      <c r="I54" s="4">
        <f>G54+H54</f>
        <v>214364.87</v>
      </c>
      <c r="J54" s="5"/>
      <c r="L54" s="1" t="s">
        <v>97</v>
      </c>
    </row>
    <row r="55" spans="1:12" x14ac:dyDescent="0.25">
      <c r="A55" s="170" t="s">
        <v>31</v>
      </c>
      <c r="B55" s="171"/>
      <c r="C55" s="171"/>
      <c r="D55" s="171"/>
      <c r="E55" s="171"/>
      <c r="F55" s="4">
        <v>0</v>
      </c>
      <c r="G55" s="4">
        <v>0</v>
      </c>
      <c r="H55" s="22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170" t="s">
        <v>32</v>
      </c>
      <c r="B56" s="171"/>
      <c r="C56" s="171"/>
      <c r="D56" s="171"/>
      <c r="E56" s="171"/>
      <c r="F56" s="4">
        <v>0</v>
      </c>
      <c r="G56" s="4">
        <v>0</v>
      </c>
      <c r="H56" s="22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170" t="s">
        <v>33</v>
      </c>
      <c r="B57" s="171"/>
      <c r="C57" s="171"/>
      <c r="D57" s="171"/>
      <c r="E57" s="171"/>
      <c r="F57" s="4">
        <v>0</v>
      </c>
      <c r="G57" s="4">
        <v>0</v>
      </c>
      <c r="H57" s="22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170" t="s">
        <v>34</v>
      </c>
      <c r="B58" s="171"/>
      <c r="C58" s="171"/>
      <c r="D58" s="171"/>
      <c r="E58" s="171"/>
      <c r="F58" s="4">
        <v>0</v>
      </c>
      <c r="G58" s="4">
        <v>0</v>
      </c>
      <c r="H58" s="48">
        <f>'SET 25'!H52+'OUT 25'!H52+'NOV 25'!H52+'DEZ 25'!H52</f>
        <v>1826.25</v>
      </c>
      <c r="I58" s="4">
        <f t="shared" si="0"/>
        <v>1826.25</v>
      </c>
      <c r="J58" s="5"/>
      <c r="L58" s="1" t="s">
        <v>97</v>
      </c>
    </row>
    <row r="59" spans="1:12" x14ac:dyDescent="0.25">
      <c r="A59" s="170" t="s">
        <v>35</v>
      </c>
      <c r="B59" s="171"/>
      <c r="C59" s="171"/>
      <c r="D59" s="171"/>
      <c r="E59" s="171"/>
      <c r="F59" s="4">
        <v>0</v>
      </c>
      <c r="G59" s="4">
        <v>0</v>
      </c>
      <c r="H59" s="22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170" t="s">
        <v>36</v>
      </c>
      <c r="B60" s="171"/>
      <c r="C60" s="171"/>
      <c r="D60" s="171"/>
      <c r="E60" s="171"/>
      <c r="F60" s="4">
        <v>0</v>
      </c>
      <c r="G60" s="4">
        <v>0</v>
      </c>
      <c r="H60" s="22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174" t="s">
        <v>64</v>
      </c>
      <c r="B61" s="175"/>
      <c r="C61" s="175"/>
      <c r="D61" s="175"/>
      <c r="E61" s="176"/>
      <c r="F61" s="4">
        <v>0</v>
      </c>
      <c r="G61" s="4">
        <v>0</v>
      </c>
      <c r="H61" s="22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177"/>
      <c r="B62" s="178"/>
      <c r="C62" s="178"/>
      <c r="D62" s="178"/>
      <c r="E62" s="179"/>
      <c r="F62" s="4">
        <v>0</v>
      </c>
      <c r="G62" s="4">
        <v>0</v>
      </c>
      <c r="H62" s="22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180"/>
      <c r="B63" s="181"/>
      <c r="C63" s="181"/>
      <c r="D63" s="181"/>
      <c r="E63" s="182"/>
      <c r="F63" s="4">
        <v>0</v>
      </c>
      <c r="G63" s="4">
        <v>0</v>
      </c>
      <c r="H63" s="22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170" t="s">
        <v>37</v>
      </c>
      <c r="B64" s="171"/>
      <c r="C64" s="171"/>
      <c r="D64" s="171"/>
      <c r="E64" s="171"/>
      <c r="F64" s="4">
        <v>0</v>
      </c>
      <c r="G64" s="4">
        <v>0</v>
      </c>
      <c r="H64" s="22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170" t="s">
        <v>38</v>
      </c>
      <c r="B65" s="171"/>
      <c r="C65" s="171"/>
      <c r="D65" s="171"/>
      <c r="E65" s="171"/>
      <c r="F65" s="4">
        <v>0</v>
      </c>
      <c r="G65" s="4">
        <v>0</v>
      </c>
      <c r="H65" s="22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170" t="s">
        <v>39</v>
      </c>
      <c r="B66" s="171"/>
      <c r="C66" s="171"/>
      <c r="D66" s="171"/>
      <c r="E66" s="171"/>
      <c r="F66" s="4">
        <v>0</v>
      </c>
      <c r="G66" s="4">
        <v>0</v>
      </c>
      <c r="H66" s="22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170" t="s">
        <v>40</v>
      </c>
      <c r="B67" s="171"/>
      <c r="C67" s="171"/>
      <c r="D67" s="171"/>
      <c r="E67" s="171"/>
      <c r="F67" s="4">
        <v>0</v>
      </c>
      <c r="G67" s="4">
        <v>0</v>
      </c>
      <c r="H67" s="22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170" t="s">
        <v>41</v>
      </c>
      <c r="B68" s="171"/>
      <c r="C68" s="171"/>
      <c r="D68" s="171"/>
      <c r="E68" s="171"/>
      <c r="F68" s="4">
        <v>0</v>
      </c>
      <c r="G68" s="4">
        <v>0</v>
      </c>
      <c r="H68" s="22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170" t="s">
        <v>42</v>
      </c>
      <c r="B69" s="171"/>
      <c r="C69" s="171"/>
      <c r="D69" s="171"/>
      <c r="E69" s="171"/>
      <c r="F69" s="4">
        <v>0</v>
      </c>
      <c r="G69" s="4">
        <v>0</v>
      </c>
      <c r="H69" s="22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170" t="s">
        <v>43</v>
      </c>
      <c r="B70" s="171"/>
      <c r="C70" s="171"/>
      <c r="D70" s="171"/>
      <c r="E70" s="171"/>
      <c r="F70" s="4">
        <v>0</v>
      </c>
      <c r="G70" s="4">
        <v>0</v>
      </c>
      <c r="H70" s="22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170" t="s">
        <v>44</v>
      </c>
      <c r="B71" s="171"/>
      <c r="C71" s="171"/>
      <c r="D71" s="171"/>
      <c r="E71" s="171"/>
      <c r="F71" s="4">
        <v>0</v>
      </c>
      <c r="G71" s="4">
        <v>0</v>
      </c>
      <c r="H71" s="22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172" t="s">
        <v>45</v>
      </c>
      <c r="B72" s="173"/>
      <c r="C72" s="173"/>
      <c r="D72" s="173"/>
      <c r="E72" s="173"/>
      <c r="F72" s="6">
        <f>I72</f>
        <v>216191.12</v>
      </c>
      <c r="G72" s="6">
        <f t="shared" ref="G72:J72" si="1">SUM(G54:G71)</f>
        <v>0</v>
      </c>
      <c r="H72" s="22">
        <f>SUM(H54:H71)</f>
        <v>216191.12</v>
      </c>
      <c r="I72" s="6">
        <f>SUM(I54:I71)</f>
        <v>216191.12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0" t="s">
        <v>23</v>
      </c>
      <c r="B74" s="101"/>
      <c r="C74" s="101"/>
      <c r="D74" s="101"/>
      <c r="E74" s="101"/>
      <c r="F74" s="101"/>
      <c r="G74" s="101"/>
      <c r="H74" s="101"/>
      <c r="I74" s="101"/>
      <c r="J74" s="102"/>
    </row>
    <row r="75" spans="1:12" x14ac:dyDescent="0.25">
      <c r="A75" s="185" t="s">
        <v>65</v>
      </c>
      <c r="B75" s="186"/>
      <c r="C75" s="186"/>
      <c r="D75" s="186"/>
      <c r="E75" s="186"/>
      <c r="F75" s="186"/>
      <c r="G75" s="186"/>
      <c r="H75" s="186"/>
      <c r="I75" s="186"/>
      <c r="J75" s="187"/>
    </row>
    <row r="76" spans="1:12" ht="72" x14ac:dyDescent="0.25">
      <c r="A76" s="188" t="s">
        <v>24</v>
      </c>
      <c r="B76" s="189"/>
      <c r="C76" s="189"/>
      <c r="D76" s="189"/>
      <c r="E76" s="189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170" t="s">
        <v>30</v>
      </c>
      <c r="B77" s="171"/>
      <c r="C77" s="171"/>
      <c r="D77" s="171"/>
      <c r="E77" s="171"/>
      <c r="F77" s="4">
        <v>0</v>
      </c>
      <c r="G77" s="4">
        <v>0</v>
      </c>
      <c r="H77" s="22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170" t="s">
        <v>31</v>
      </c>
      <c r="B78" s="171"/>
      <c r="C78" s="171"/>
      <c r="D78" s="171"/>
      <c r="E78" s="171"/>
      <c r="F78" s="4">
        <v>0</v>
      </c>
      <c r="G78" s="4">
        <v>0</v>
      </c>
      <c r="H78" s="22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170" t="s">
        <v>32</v>
      </c>
      <c r="B79" s="171"/>
      <c r="C79" s="171"/>
      <c r="D79" s="171"/>
      <c r="E79" s="171"/>
      <c r="F79" s="4">
        <v>0</v>
      </c>
      <c r="G79" s="4">
        <v>0</v>
      </c>
      <c r="H79" s="22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170" t="s">
        <v>33</v>
      </c>
      <c r="B80" s="171"/>
      <c r="C80" s="171"/>
      <c r="D80" s="171"/>
      <c r="E80" s="171"/>
      <c r="F80" s="4">
        <v>0</v>
      </c>
      <c r="G80" s="4">
        <v>0</v>
      </c>
      <c r="H80" s="22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170" t="s">
        <v>34</v>
      </c>
      <c r="B81" s="171"/>
      <c r="C81" s="171"/>
      <c r="D81" s="171"/>
      <c r="E81" s="171"/>
      <c r="F81" s="4">
        <v>0</v>
      </c>
      <c r="G81" s="4">
        <v>0</v>
      </c>
      <c r="H81" s="22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170" t="s">
        <v>35</v>
      </c>
      <c r="B82" s="171"/>
      <c r="C82" s="171"/>
      <c r="D82" s="171"/>
      <c r="E82" s="171"/>
      <c r="F82" s="4">
        <v>0</v>
      </c>
      <c r="G82" s="4">
        <v>0</v>
      </c>
      <c r="H82" s="22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170" t="s">
        <v>36</v>
      </c>
      <c r="B83" s="171"/>
      <c r="C83" s="171"/>
      <c r="D83" s="171"/>
      <c r="E83" s="171"/>
      <c r="F83" s="4">
        <v>0</v>
      </c>
      <c r="G83" s="4">
        <v>0</v>
      </c>
      <c r="H83" s="22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174" t="s">
        <v>90</v>
      </c>
      <c r="B84" s="175"/>
      <c r="C84" s="175"/>
      <c r="D84" s="175"/>
      <c r="E84" s="176"/>
      <c r="F84" s="4">
        <v>0</v>
      </c>
      <c r="G84" s="4">
        <v>0</v>
      </c>
      <c r="H84" s="22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177"/>
      <c r="B85" s="178"/>
      <c r="C85" s="178"/>
      <c r="D85" s="178"/>
      <c r="E85" s="179"/>
      <c r="F85" s="4">
        <v>0</v>
      </c>
      <c r="G85" s="4">
        <v>0</v>
      </c>
      <c r="H85" s="22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177"/>
      <c r="B86" s="178"/>
      <c r="C86" s="178"/>
      <c r="D86" s="178"/>
      <c r="E86" s="179"/>
      <c r="F86" s="4">
        <v>0</v>
      </c>
      <c r="G86" s="4">
        <v>0</v>
      </c>
      <c r="H86" s="22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180"/>
      <c r="B87" s="181"/>
      <c r="C87" s="181"/>
      <c r="D87" s="181"/>
      <c r="E87" s="182"/>
      <c r="F87" s="4">
        <v>0</v>
      </c>
      <c r="G87" s="4">
        <v>0</v>
      </c>
      <c r="H87" s="22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170" t="s">
        <v>37</v>
      </c>
      <c r="B88" s="171"/>
      <c r="C88" s="171"/>
      <c r="D88" s="171"/>
      <c r="E88" s="171"/>
      <c r="F88" s="4">
        <v>0</v>
      </c>
      <c r="G88" s="4">
        <v>0</v>
      </c>
      <c r="H88" s="22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170" t="s">
        <v>38</v>
      </c>
      <c r="B89" s="171"/>
      <c r="C89" s="171"/>
      <c r="D89" s="171"/>
      <c r="E89" s="171"/>
      <c r="F89" s="4">
        <v>0</v>
      </c>
      <c r="G89" s="4">
        <v>0</v>
      </c>
      <c r="H89" s="22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170" t="s">
        <v>39</v>
      </c>
      <c r="B90" s="171"/>
      <c r="C90" s="171"/>
      <c r="D90" s="171"/>
      <c r="E90" s="171"/>
      <c r="F90" s="4">
        <v>0</v>
      </c>
      <c r="G90" s="4">
        <v>0</v>
      </c>
      <c r="H90" s="22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170" t="s">
        <v>40</v>
      </c>
      <c r="B91" s="171"/>
      <c r="C91" s="171"/>
      <c r="D91" s="171"/>
      <c r="E91" s="171"/>
      <c r="F91" s="4">
        <v>0</v>
      </c>
      <c r="G91" s="4">
        <v>0</v>
      </c>
      <c r="H91" s="22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170" t="s">
        <v>41</v>
      </c>
      <c r="B92" s="171"/>
      <c r="C92" s="171"/>
      <c r="D92" s="171"/>
      <c r="E92" s="171"/>
      <c r="F92" s="4">
        <v>0</v>
      </c>
      <c r="G92" s="4">
        <v>0</v>
      </c>
      <c r="H92" s="22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170" t="s">
        <v>42</v>
      </c>
      <c r="B93" s="171"/>
      <c r="C93" s="171"/>
      <c r="D93" s="171"/>
      <c r="E93" s="171"/>
      <c r="F93" s="4">
        <v>0</v>
      </c>
      <c r="G93" s="4">
        <v>0</v>
      </c>
      <c r="H93" s="22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170" t="s">
        <v>43</v>
      </c>
      <c r="B94" s="171"/>
      <c r="C94" s="171"/>
      <c r="D94" s="171"/>
      <c r="E94" s="171"/>
      <c r="F94" s="4">
        <v>0</v>
      </c>
      <c r="G94" s="4">
        <v>0</v>
      </c>
      <c r="H94" s="22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170" t="s">
        <v>44</v>
      </c>
      <c r="B95" s="171"/>
      <c r="C95" s="171"/>
      <c r="D95" s="171"/>
      <c r="E95" s="171"/>
      <c r="F95" s="4">
        <v>0</v>
      </c>
      <c r="G95" s="4">
        <v>0</v>
      </c>
      <c r="H95" s="22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172" t="s">
        <v>45</v>
      </c>
      <c r="B96" s="173"/>
      <c r="C96" s="173"/>
      <c r="D96" s="173"/>
      <c r="E96" s="173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217" t="s">
        <v>46</v>
      </c>
      <c r="B98" s="217"/>
      <c r="C98" s="217"/>
      <c r="D98" s="217"/>
      <c r="E98" s="217"/>
      <c r="F98" s="217"/>
      <c r="G98" s="217"/>
      <c r="H98" s="217"/>
      <c r="I98" s="217"/>
      <c r="J98" s="217"/>
    </row>
    <row r="99" spans="1:12" x14ac:dyDescent="0.25">
      <c r="A99" s="167" t="s">
        <v>47</v>
      </c>
      <c r="B99" s="167"/>
      <c r="C99" s="167"/>
      <c r="D99" s="167"/>
      <c r="E99" s="167"/>
      <c r="F99" s="167"/>
      <c r="G99" s="167"/>
      <c r="H99" s="167"/>
      <c r="I99" s="167"/>
      <c r="J99" s="167"/>
    </row>
    <row r="100" spans="1:12" x14ac:dyDescent="0.25">
      <c r="A100" s="167" t="s">
        <v>48</v>
      </c>
      <c r="B100" s="167"/>
      <c r="C100" s="167"/>
      <c r="D100" s="167"/>
      <c r="E100" s="167"/>
      <c r="F100" s="167"/>
      <c r="G100" s="167"/>
      <c r="H100" s="167"/>
      <c r="I100" s="167"/>
      <c r="J100" s="167"/>
    </row>
    <row r="101" spans="1:12" x14ac:dyDescent="0.25">
      <c r="A101" s="167" t="s">
        <v>49</v>
      </c>
      <c r="B101" s="167"/>
      <c r="C101" s="167"/>
      <c r="D101" s="167"/>
      <c r="E101" s="167"/>
      <c r="F101" s="167"/>
      <c r="G101" s="167"/>
      <c r="H101" s="167"/>
      <c r="I101" s="167"/>
      <c r="J101" s="167"/>
    </row>
    <row r="102" spans="1:12" ht="21" customHeight="1" x14ac:dyDescent="0.25">
      <c r="A102" s="199" t="s">
        <v>50</v>
      </c>
      <c r="B102" s="200"/>
      <c r="C102" s="200"/>
      <c r="D102" s="200"/>
      <c r="E102" s="200"/>
      <c r="F102" s="200"/>
      <c r="G102" s="200"/>
      <c r="H102" s="200"/>
      <c r="I102" s="200"/>
      <c r="J102" s="200"/>
    </row>
    <row r="103" spans="1:12" ht="41.1" customHeight="1" x14ac:dyDescent="0.25">
      <c r="A103" s="201" t="s">
        <v>51</v>
      </c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2" ht="15.75" thickBot="1" x14ac:dyDescent="0.3">
      <c r="A104" s="202" t="s">
        <v>52</v>
      </c>
      <c r="B104" s="202"/>
      <c r="C104" s="202"/>
      <c r="D104" s="202"/>
      <c r="E104" s="202"/>
      <c r="F104" s="202"/>
      <c r="G104" s="202"/>
      <c r="H104" s="202"/>
      <c r="I104" s="202"/>
      <c r="J104" s="202"/>
    </row>
    <row r="105" spans="1:12" ht="15.75" customHeight="1" thickBot="1" x14ac:dyDescent="0.3">
      <c r="A105" s="194" t="s">
        <v>53</v>
      </c>
      <c r="B105" s="195"/>
      <c r="C105" s="195"/>
      <c r="D105" s="195"/>
      <c r="E105" s="195"/>
      <c r="F105" s="195"/>
      <c r="G105" s="195"/>
      <c r="H105" s="195"/>
      <c r="I105" s="195"/>
      <c r="J105" s="196"/>
    </row>
    <row r="106" spans="1:12" ht="15" customHeight="1" x14ac:dyDescent="0.25">
      <c r="A106" s="230" t="s">
        <v>69</v>
      </c>
      <c r="B106" s="231"/>
      <c r="C106" s="231"/>
      <c r="D106" s="231"/>
      <c r="E106" s="231"/>
      <c r="F106" s="231"/>
      <c r="G106" s="231"/>
      <c r="H106" s="231"/>
      <c r="I106" s="224"/>
      <c r="J106" s="20">
        <f>I43</f>
        <v>133889.55999999997</v>
      </c>
      <c r="L106" s="1" t="s">
        <v>99</v>
      </c>
    </row>
    <row r="107" spans="1:12" ht="15.75" customHeight="1" x14ac:dyDescent="0.25">
      <c r="A107" s="170" t="s">
        <v>70</v>
      </c>
      <c r="B107" s="171"/>
      <c r="C107" s="171"/>
      <c r="D107" s="171"/>
      <c r="E107" s="171"/>
      <c r="F107" s="171"/>
      <c r="G107" s="171"/>
      <c r="H107" s="171"/>
      <c r="I107" s="225"/>
      <c r="J107" s="19">
        <f>H72</f>
        <v>216191.12</v>
      </c>
      <c r="L107" s="1" t="s">
        <v>99</v>
      </c>
    </row>
    <row r="108" spans="1:12" ht="15.75" customHeight="1" x14ac:dyDescent="0.25">
      <c r="A108" s="170" t="s">
        <v>84</v>
      </c>
      <c r="B108" s="171"/>
      <c r="C108" s="171"/>
      <c r="D108" s="171"/>
      <c r="E108" s="171"/>
      <c r="F108" s="171"/>
      <c r="G108" s="171"/>
      <c r="H108" s="171"/>
      <c r="I108" s="225"/>
      <c r="J108" s="19">
        <f>H42-H96</f>
        <v>0</v>
      </c>
      <c r="K108" s="18"/>
      <c r="L108" s="1" t="s">
        <v>99</v>
      </c>
    </row>
    <row r="109" spans="1:12" ht="15.75" customHeight="1" x14ac:dyDescent="0.25">
      <c r="A109" s="170" t="s">
        <v>86</v>
      </c>
      <c r="B109" s="171"/>
      <c r="C109" s="171"/>
      <c r="D109" s="171"/>
      <c r="E109" s="171"/>
      <c r="F109" s="171"/>
      <c r="G109" s="171"/>
      <c r="H109" s="171"/>
      <c r="I109" s="225"/>
      <c r="J109" s="19">
        <f>J106-J107-J110</f>
        <v>-82301.560000000027</v>
      </c>
      <c r="L109" s="1" t="s">
        <v>99</v>
      </c>
    </row>
    <row r="110" spans="1:12" ht="15.75" customHeight="1" x14ac:dyDescent="0.25">
      <c r="A110" s="170" t="s">
        <v>71</v>
      </c>
      <c r="B110" s="171"/>
      <c r="C110" s="171"/>
      <c r="D110" s="171"/>
      <c r="E110" s="171"/>
      <c r="F110" s="171"/>
      <c r="G110" s="171"/>
      <c r="H110" s="171"/>
      <c r="I110" s="225"/>
      <c r="J110" s="19">
        <f>'MAI 25'!J103+'JUN 25'!J103+'JUL 25'!J103+'AGO 25'!J102</f>
        <v>0</v>
      </c>
      <c r="L110" s="1" t="s">
        <v>99</v>
      </c>
    </row>
    <row r="111" spans="1:12" ht="15.75" customHeight="1" x14ac:dyDescent="0.25">
      <c r="A111" s="170" t="s">
        <v>79</v>
      </c>
      <c r="B111" s="171"/>
      <c r="C111" s="171"/>
      <c r="D111" s="171"/>
      <c r="E111" s="171"/>
      <c r="F111" s="171"/>
      <c r="G111" s="171"/>
      <c r="H111" s="171"/>
      <c r="I111" s="225"/>
      <c r="J111" s="19">
        <f>J108</f>
        <v>0</v>
      </c>
      <c r="L111" s="1" t="s">
        <v>99</v>
      </c>
    </row>
    <row r="112" spans="1:12" ht="15.75" customHeight="1" x14ac:dyDescent="0.25">
      <c r="A112" s="227" t="s">
        <v>80</v>
      </c>
      <c r="B112" s="228"/>
      <c r="C112" s="228"/>
      <c r="D112" s="228"/>
      <c r="E112" s="228"/>
      <c r="F112" s="228"/>
      <c r="G112" s="228"/>
      <c r="H112" s="228"/>
      <c r="I112" s="225"/>
      <c r="J112" s="35">
        <f>J109</f>
        <v>-82301.560000000027</v>
      </c>
      <c r="L112" s="1" t="s">
        <v>99</v>
      </c>
    </row>
    <row r="113" spans="1:12" ht="15.75" thickBot="1" x14ac:dyDescent="0.3">
      <c r="A113" s="227" t="s">
        <v>81</v>
      </c>
      <c r="B113" s="228"/>
      <c r="C113" s="228"/>
      <c r="D113" s="228"/>
      <c r="E113" s="228"/>
      <c r="F113" s="228"/>
      <c r="G113" s="228"/>
      <c r="H113" s="228"/>
      <c r="I113" s="226"/>
      <c r="J113" s="37">
        <f>J111+J112</f>
        <v>-82301.560000000027</v>
      </c>
      <c r="L113" s="1" t="s">
        <v>99</v>
      </c>
    </row>
    <row r="114" spans="1:12" ht="59.45" customHeight="1" x14ac:dyDescent="0.25">
      <c r="A114" s="192" t="s">
        <v>54</v>
      </c>
      <c r="B114" s="192"/>
      <c r="C114" s="192"/>
      <c r="D114" s="192"/>
      <c r="E114" s="192"/>
      <c r="F114" s="192"/>
      <c r="G114" s="192"/>
      <c r="H114" s="192"/>
      <c r="I114" s="192"/>
      <c r="J114" s="192"/>
      <c r="L114" s="1" t="s">
        <v>97</v>
      </c>
    </row>
    <row r="115" spans="1:12" ht="15.75" x14ac:dyDescent="0.25">
      <c r="A115" s="229" t="s">
        <v>112</v>
      </c>
      <c r="B115" s="229"/>
      <c r="C115" s="229"/>
      <c r="D115" s="229"/>
      <c r="E115" s="229"/>
      <c r="F115" s="229"/>
      <c r="G115" s="229"/>
      <c r="H115" s="229"/>
      <c r="I115" s="229"/>
      <c r="J115" s="229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83" t="s">
        <v>61</v>
      </c>
      <c r="B119" s="184"/>
      <c r="C119" s="184"/>
      <c r="D119" s="184"/>
      <c r="E119" s="184"/>
      <c r="F119" s="184"/>
      <c r="G119" s="184"/>
      <c r="H119" s="184"/>
      <c r="I119" s="184"/>
      <c r="J119" s="184"/>
    </row>
    <row r="120" spans="1:12" ht="15.75" x14ac:dyDescent="0.25">
      <c r="A120" s="184" t="str">
        <f>E7</f>
        <v>FULANO(A) DE TAL - PRESIDENTE</v>
      </c>
      <c r="B120" s="184"/>
      <c r="C120" s="184"/>
      <c r="D120" s="184"/>
      <c r="E120" s="184"/>
      <c r="F120" s="184"/>
      <c r="G120" s="184"/>
      <c r="H120" s="184"/>
      <c r="I120" s="184"/>
      <c r="J120" s="184"/>
    </row>
    <row r="121" spans="1:12" ht="15.75" x14ac:dyDescent="0.25">
      <c r="A121" s="184" t="s">
        <v>62</v>
      </c>
      <c r="B121" s="184"/>
      <c r="C121" s="184"/>
      <c r="D121" s="184"/>
      <c r="E121" s="184"/>
      <c r="F121" s="184"/>
      <c r="G121" s="184"/>
      <c r="H121" s="184"/>
      <c r="I121" s="184"/>
      <c r="J121" s="184"/>
    </row>
    <row r="134" spans="7:7" x14ac:dyDescent="0.25">
      <c r="G134" s="1" t="s">
        <v>63</v>
      </c>
    </row>
  </sheetData>
  <mergeCells count="19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L133" sqref="L13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24" customHeight="1" x14ac:dyDescent="0.25">
      <c r="A6" s="90" t="s">
        <v>3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ht="21" customHeigh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>
        <v>2025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v>625000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3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</row>
    <row r="20" spans="1:13" x14ac:dyDescent="0.25">
      <c r="A20" s="278">
        <v>45296</v>
      </c>
      <c r="B20" s="279"/>
      <c r="C20" s="285">
        <v>62782.92</v>
      </c>
      <c r="D20" s="276"/>
      <c r="E20" s="282">
        <v>45322</v>
      </c>
      <c r="F20" s="279"/>
      <c r="G20" s="280">
        <v>553345000001167</v>
      </c>
      <c r="H20" s="279"/>
      <c r="I20" s="276">
        <v>62782.92</v>
      </c>
      <c r="J20" s="277"/>
      <c r="L20" s="1" t="s">
        <v>97</v>
      </c>
    </row>
    <row r="21" spans="1:13" ht="14.45" customHeight="1" x14ac:dyDescent="0.25">
      <c r="A21" s="278">
        <v>45327</v>
      </c>
      <c r="B21" s="279"/>
      <c r="C21" s="285">
        <v>62782.92</v>
      </c>
      <c r="D21" s="276"/>
      <c r="E21" s="282" t="s">
        <v>119</v>
      </c>
      <c r="F21" s="279"/>
      <c r="G21" s="279" t="s">
        <v>119</v>
      </c>
      <c r="H21" s="279"/>
      <c r="I21" s="276">
        <v>0</v>
      </c>
      <c r="J21" s="277"/>
      <c r="L21" s="1" t="s">
        <v>97</v>
      </c>
    </row>
    <row r="22" spans="1:13" x14ac:dyDescent="0.25">
      <c r="A22" s="278">
        <v>45327</v>
      </c>
      <c r="B22" s="279"/>
      <c r="C22" s="285">
        <v>62782.92</v>
      </c>
      <c r="D22" s="276"/>
      <c r="E22" s="282">
        <v>45352</v>
      </c>
      <c r="F22" s="279"/>
      <c r="G22" s="280">
        <v>553345000001167</v>
      </c>
      <c r="H22" s="279"/>
      <c r="I22" s="276">
        <v>62782.92</v>
      </c>
      <c r="J22" s="277"/>
      <c r="L22" s="1" t="s">
        <v>97</v>
      </c>
    </row>
    <row r="23" spans="1:13" x14ac:dyDescent="0.25">
      <c r="A23" s="278">
        <v>45356</v>
      </c>
      <c r="B23" s="279"/>
      <c r="C23" s="285">
        <v>62782.92</v>
      </c>
      <c r="D23" s="276"/>
      <c r="E23" s="282">
        <v>45379</v>
      </c>
      <c r="F23" s="279"/>
      <c r="G23" s="280">
        <v>553345000001168</v>
      </c>
      <c r="H23" s="279"/>
      <c r="I23" s="276">
        <v>62782.92</v>
      </c>
      <c r="J23" s="277"/>
      <c r="L23" s="1" t="s">
        <v>97</v>
      </c>
    </row>
    <row r="24" spans="1:13" x14ac:dyDescent="0.25">
      <c r="A24" s="278">
        <v>45387</v>
      </c>
      <c r="B24" s="279"/>
      <c r="C24" s="285">
        <v>62782.92</v>
      </c>
      <c r="D24" s="276"/>
      <c r="E24" s="282">
        <v>45383</v>
      </c>
      <c r="F24" s="279"/>
      <c r="G24" s="280">
        <v>533450000001160</v>
      </c>
      <c r="H24" s="279"/>
      <c r="I24" s="276">
        <v>62782.92</v>
      </c>
      <c r="J24" s="277"/>
      <c r="L24" s="1" t="s">
        <v>97</v>
      </c>
      <c r="M24" s="1" t="s">
        <v>63</v>
      </c>
    </row>
    <row r="25" spans="1:13" x14ac:dyDescent="0.25">
      <c r="A25" s="278">
        <v>45417</v>
      </c>
      <c r="B25" s="279"/>
      <c r="C25" s="285">
        <v>62782.92</v>
      </c>
      <c r="D25" s="276"/>
      <c r="E25" s="282">
        <v>45422</v>
      </c>
      <c r="F25" s="279"/>
      <c r="G25" s="280">
        <v>553345000001167</v>
      </c>
      <c r="H25" s="279"/>
      <c r="I25" s="276">
        <v>62782.92</v>
      </c>
      <c r="J25" s="277"/>
      <c r="L25" s="1" t="s">
        <v>97</v>
      </c>
    </row>
    <row r="26" spans="1:13" x14ac:dyDescent="0.25">
      <c r="A26" s="278">
        <v>45448</v>
      </c>
      <c r="B26" s="279"/>
      <c r="C26" s="285">
        <v>62782.92</v>
      </c>
      <c r="D26" s="276"/>
      <c r="E26" s="282">
        <v>45422</v>
      </c>
      <c r="F26" s="279"/>
      <c r="G26" s="280">
        <v>553345000001167</v>
      </c>
      <c r="H26" s="279"/>
      <c r="I26" s="276">
        <v>62782.92</v>
      </c>
      <c r="J26" s="277"/>
      <c r="L26" s="1" t="s">
        <v>97</v>
      </c>
    </row>
    <row r="27" spans="1:13" x14ac:dyDescent="0.25">
      <c r="A27" s="278">
        <v>45478</v>
      </c>
      <c r="B27" s="279"/>
      <c r="C27" s="285">
        <v>83470.8</v>
      </c>
      <c r="D27" s="276"/>
      <c r="E27" s="282">
        <v>45474</v>
      </c>
      <c r="F27" s="279"/>
      <c r="G27" s="280">
        <v>553345000001167</v>
      </c>
      <c r="H27" s="279"/>
      <c r="I27" s="276">
        <v>83470.8</v>
      </c>
      <c r="J27" s="277"/>
      <c r="L27" s="1" t="s">
        <v>97</v>
      </c>
    </row>
    <row r="28" spans="1:13" x14ac:dyDescent="0.25">
      <c r="A28" s="278">
        <v>45509</v>
      </c>
      <c r="B28" s="279"/>
      <c r="C28" s="285">
        <v>62782.92</v>
      </c>
      <c r="D28" s="276"/>
      <c r="E28" s="282">
        <v>45509</v>
      </c>
      <c r="F28" s="279"/>
      <c r="G28" s="280">
        <v>553345000001167</v>
      </c>
      <c r="H28" s="279"/>
      <c r="I28" s="276">
        <v>62782.92</v>
      </c>
      <c r="J28" s="277"/>
      <c r="L28" s="1" t="s">
        <v>97</v>
      </c>
    </row>
    <row r="29" spans="1:13" x14ac:dyDescent="0.25">
      <c r="A29" s="278">
        <v>45540</v>
      </c>
      <c r="B29" s="279"/>
      <c r="C29" s="285">
        <v>37603.65</v>
      </c>
      <c r="D29" s="276"/>
      <c r="E29" s="282">
        <v>45545</v>
      </c>
      <c r="F29" s="279"/>
      <c r="G29" s="280">
        <v>553345000001167</v>
      </c>
      <c r="H29" s="279"/>
      <c r="I29" s="276">
        <v>37603.65</v>
      </c>
      <c r="J29" s="277"/>
      <c r="L29" s="1" t="s">
        <v>97</v>
      </c>
    </row>
    <row r="30" spans="1:13" x14ac:dyDescent="0.25">
      <c r="A30" s="278">
        <v>45570</v>
      </c>
      <c r="B30" s="279"/>
      <c r="C30" s="285">
        <v>830.29</v>
      </c>
      <c r="D30" s="276"/>
      <c r="E30" s="282">
        <v>45567</v>
      </c>
      <c r="F30" s="279"/>
      <c r="G30" s="280">
        <v>553345000001167</v>
      </c>
      <c r="H30" s="279"/>
      <c r="I30" s="276">
        <v>830.29</v>
      </c>
      <c r="J30" s="277"/>
      <c r="L30" s="1" t="s">
        <v>97</v>
      </c>
    </row>
    <row r="31" spans="1:13" x14ac:dyDescent="0.25">
      <c r="A31" s="278">
        <v>45601</v>
      </c>
      <c r="B31" s="279"/>
      <c r="C31" s="285">
        <v>31807.15</v>
      </c>
      <c r="D31" s="276"/>
      <c r="E31" s="282">
        <v>45601</v>
      </c>
      <c r="F31" s="279"/>
      <c r="G31" s="280">
        <v>553345000001167</v>
      </c>
      <c r="H31" s="279"/>
      <c r="I31" s="276">
        <v>31807.15</v>
      </c>
      <c r="J31" s="277"/>
      <c r="L31" s="1" t="s">
        <v>97</v>
      </c>
    </row>
    <row r="32" spans="1:13" x14ac:dyDescent="0.25">
      <c r="A32" s="278">
        <v>45631</v>
      </c>
      <c r="B32" s="279"/>
      <c r="C32" s="285">
        <v>31807.67</v>
      </c>
      <c r="D32" s="276"/>
      <c r="E32" s="282">
        <v>45631</v>
      </c>
      <c r="F32" s="279"/>
      <c r="G32" s="280">
        <v>553345000001167</v>
      </c>
      <c r="H32" s="279"/>
      <c r="I32" s="276">
        <v>31807.67</v>
      </c>
      <c r="J32" s="277"/>
      <c r="L32" s="1" t="s">
        <v>97</v>
      </c>
    </row>
    <row r="33" spans="1:12" x14ac:dyDescent="0.25">
      <c r="A33" s="287"/>
      <c r="B33" s="288"/>
      <c r="C33" s="289"/>
      <c r="D33" s="290"/>
      <c r="E33" s="287"/>
      <c r="F33" s="288"/>
      <c r="G33" s="291"/>
      <c r="H33" s="288"/>
      <c r="I33" s="292"/>
      <c r="J33" s="293"/>
      <c r="L33" s="1" t="s">
        <v>97</v>
      </c>
    </row>
    <row r="34" spans="1:12" x14ac:dyDescent="0.25">
      <c r="A34" s="287"/>
      <c r="B34" s="288"/>
      <c r="C34" s="289"/>
      <c r="D34" s="290"/>
      <c r="E34" s="287"/>
      <c r="F34" s="288"/>
      <c r="G34" s="291" t="s">
        <v>45</v>
      </c>
      <c r="H34" s="288"/>
      <c r="I34" s="292">
        <f>SUM(I20:J33)</f>
        <v>625000</v>
      </c>
      <c r="J34" s="293"/>
      <c r="L34" s="1" t="s">
        <v>97</v>
      </c>
    </row>
    <row r="35" spans="1:12" ht="15" customHeight="1" thickBot="1" x14ac:dyDescent="0.3">
      <c r="A35" s="218" t="s">
        <v>55</v>
      </c>
      <c r="B35" s="219"/>
      <c r="C35" s="219"/>
      <c r="D35" s="219"/>
      <c r="E35" s="219"/>
      <c r="F35" s="220"/>
      <c r="G35" s="221" t="s">
        <v>59</v>
      </c>
      <c r="H35" s="221"/>
      <c r="I35" s="222" t="s">
        <v>67</v>
      </c>
      <c r="J35" s="223"/>
    </row>
    <row r="36" spans="1:12" x14ac:dyDescent="0.25">
      <c r="A36" s="144" t="s">
        <v>72</v>
      </c>
      <c r="B36" s="145"/>
      <c r="C36" s="145"/>
      <c r="D36" s="145"/>
      <c r="E36" s="145"/>
      <c r="F36" s="145"/>
      <c r="G36" s="152"/>
      <c r="H36" s="26">
        <f>'JAN 25'!H29</f>
        <v>0</v>
      </c>
      <c r="I36" s="31">
        <f>'JAN 25'!I29</f>
        <v>0</v>
      </c>
      <c r="J36" s="155"/>
      <c r="L36" s="1" t="s">
        <v>98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3"/>
      <c r="H37" s="27"/>
      <c r="I37" s="24">
        <f>'1º QUAD 25'!I28:J28+'2º QUAD 25'!I28:J28+'3º QUAD 25'!I34:J34</f>
        <v>625000</v>
      </c>
      <c r="J37" s="155"/>
      <c r="L37" s="1" t="s">
        <v>98</v>
      </c>
    </row>
    <row r="38" spans="1:12" x14ac:dyDescent="0.25">
      <c r="A38" s="157" t="s">
        <v>82</v>
      </c>
      <c r="B38" s="88"/>
      <c r="C38" s="88"/>
      <c r="D38" s="88"/>
      <c r="E38" s="88"/>
      <c r="F38" s="88"/>
      <c r="G38" s="153"/>
      <c r="H38" s="28">
        <f>'1º QUAD 25'!H32+'2º QUAD 25'!H32+'3º QUAD 25'!H38</f>
        <v>0</v>
      </c>
      <c r="I38" s="25"/>
      <c r="J38" s="155"/>
      <c r="L38" s="1" t="s">
        <v>98</v>
      </c>
    </row>
    <row r="39" spans="1:12" x14ac:dyDescent="0.25">
      <c r="A39" s="87" t="s">
        <v>83</v>
      </c>
      <c r="B39" s="88"/>
      <c r="C39" s="88"/>
      <c r="D39" s="88"/>
      <c r="E39" s="88"/>
      <c r="F39" s="88"/>
      <c r="G39" s="153"/>
      <c r="H39" s="27"/>
      <c r="I39" s="24">
        <f>'1º QUAD 25'!I33+'2º QUAD 25'!I33+'3º QUAD 25'!I39</f>
        <v>1911.77</v>
      </c>
      <c r="J39" s="155"/>
      <c r="L39" s="1" t="s">
        <v>98</v>
      </c>
    </row>
    <row r="40" spans="1:12" ht="24" customHeight="1" x14ac:dyDescent="0.25">
      <c r="A40" s="87" t="s">
        <v>121</v>
      </c>
      <c r="B40" s="88"/>
      <c r="C40" s="88"/>
      <c r="D40" s="88"/>
      <c r="E40" s="88"/>
      <c r="F40" s="88"/>
      <c r="G40" s="153"/>
      <c r="H40" s="28">
        <f>'1º QUAD 25'!H34+'2º QUAD 25'!H34+'3º QUAD 25'!H40</f>
        <v>0</v>
      </c>
      <c r="I40" s="24">
        <f>'1º QUAD 25'!I34+'2º QUAD 25'!I34+'3º QUAD 25'!I40</f>
        <v>0</v>
      </c>
      <c r="J40" s="155"/>
      <c r="L40" s="1" t="s">
        <v>98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3"/>
      <c r="H41" s="27"/>
      <c r="I41" s="24">
        <f>I36+I37+I39+I40</f>
        <v>626911.77</v>
      </c>
      <c r="J41" s="155"/>
      <c r="L41" s="1" t="s">
        <v>98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3"/>
      <c r="H42" s="28">
        <f>H36+H38+H40</f>
        <v>0</v>
      </c>
      <c r="I42" s="27"/>
      <c r="J42" s="155"/>
      <c r="L42" s="1" t="s">
        <v>98</v>
      </c>
    </row>
    <row r="43" spans="1:12" ht="15" customHeight="1" thickBot="1" x14ac:dyDescent="0.3">
      <c r="A43" s="168" t="s">
        <v>78</v>
      </c>
      <c r="B43" s="169"/>
      <c r="C43" s="169"/>
      <c r="D43" s="169"/>
      <c r="E43" s="169"/>
      <c r="F43" s="169"/>
      <c r="G43" s="154"/>
      <c r="H43" s="29"/>
      <c r="I43" s="30">
        <f>I41+H42</f>
        <v>626911.77</v>
      </c>
      <c r="J43" s="156"/>
      <c r="L43" s="1" t="s">
        <v>98</v>
      </c>
    </row>
    <row r="45" spans="1:12" x14ac:dyDescent="0.25">
      <c r="A45" s="167" t="s">
        <v>20</v>
      </c>
      <c r="B45" s="167"/>
      <c r="C45" s="167"/>
      <c r="D45" s="167"/>
      <c r="E45" s="167"/>
      <c r="F45" s="167"/>
      <c r="G45" s="167"/>
      <c r="H45" s="167"/>
      <c r="I45" s="167"/>
      <c r="J45" s="167"/>
    </row>
    <row r="46" spans="1:12" x14ac:dyDescent="0.25">
      <c r="A46" s="167" t="s">
        <v>21</v>
      </c>
      <c r="B46" s="167"/>
      <c r="C46" s="167"/>
      <c r="D46" s="167"/>
      <c r="E46" s="167"/>
      <c r="F46" s="167"/>
      <c r="G46" s="167"/>
      <c r="H46" s="167"/>
      <c r="I46" s="167"/>
      <c r="J46" s="167"/>
    </row>
    <row r="47" spans="1:12" x14ac:dyDescent="0.25">
      <c r="A47" s="167" t="s">
        <v>22</v>
      </c>
      <c r="B47" s="167"/>
      <c r="C47" s="167"/>
      <c r="D47" s="167"/>
      <c r="E47" s="167"/>
      <c r="F47" s="167"/>
      <c r="G47" s="167"/>
      <c r="H47" s="167"/>
      <c r="I47" s="167"/>
      <c r="J47" s="167"/>
    </row>
    <row r="48" spans="1:12" ht="15.75" thickBot="1" x14ac:dyDescent="0.3"/>
    <row r="49" spans="1:12" ht="63" customHeight="1" thickBot="1" x14ac:dyDescent="0.3">
      <c r="A49" s="232" t="s">
        <v>159</v>
      </c>
      <c r="B49" s="233"/>
      <c r="C49" s="233"/>
      <c r="D49" s="233"/>
      <c r="E49" s="233"/>
      <c r="F49" s="233"/>
      <c r="G49" s="233"/>
      <c r="H49" s="233"/>
      <c r="I49" s="233"/>
      <c r="J49" s="234"/>
      <c r="L49" s="8" t="s">
        <v>97</v>
      </c>
    </row>
    <row r="50" spans="1:12" ht="15.75" thickBot="1" x14ac:dyDescent="0.3">
      <c r="A50" s="161"/>
      <c r="B50" s="161"/>
      <c r="C50" s="161"/>
      <c r="D50" s="161"/>
      <c r="E50" s="161"/>
      <c r="F50" s="161"/>
      <c r="G50" s="161"/>
      <c r="H50" s="161"/>
      <c r="I50" s="161"/>
      <c r="J50" s="161"/>
    </row>
    <row r="51" spans="1:12" x14ac:dyDescent="0.25">
      <c r="A51" s="100" t="s">
        <v>23</v>
      </c>
      <c r="B51" s="101"/>
      <c r="C51" s="101"/>
      <c r="D51" s="101"/>
      <c r="E51" s="101"/>
      <c r="F51" s="101"/>
      <c r="G51" s="101"/>
      <c r="H51" s="101"/>
      <c r="I51" s="101"/>
      <c r="J51" s="102"/>
    </row>
    <row r="52" spans="1:12" x14ac:dyDescent="0.25">
      <c r="A52" s="185" t="s">
        <v>66</v>
      </c>
      <c r="B52" s="186"/>
      <c r="C52" s="186"/>
      <c r="D52" s="186"/>
      <c r="E52" s="186"/>
      <c r="F52" s="186"/>
      <c r="G52" s="186"/>
      <c r="H52" s="186"/>
      <c r="I52" s="186"/>
      <c r="J52" s="187"/>
    </row>
    <row r="53" spans="1:12" ht="72" x14ac:dyDescent="0.25">
      <c r="A53" s="188" t="s">
        <v>24</v>
      </c>
      <c r="B53" s="189"/>
      <c r="C53" s="189"/>
      <c r="D53" s="189"/>
      <c r="E53" s="189"/>
      <c r="F53" s="2" t="s">
        <v>25</v>
      </c>
      <c r="G53" s="2" t="s">
        <v>26</v>
      </c>
      <c r="H53" s="21" t="s">
        <v>27</v>
      </c>
      <c r="I53" s="2" t="s">
        <v>28</v>
      </c>
      <c r="J53" s="3" t="s">
        <v>29</v>
      </c>
    </row>
    <row r="54" spans="1:12" x14ac:dyDescent="0.25">
      <c r="A54" s="170" t="s">
        <v>30</v>
      </c>
      <c r="B54" s="171"/>
      <c r="C54" s="171"/>
      <c r="D54" s="171"/>
      <c r="E54" s="171"/>
      <c r="F54" s="4">
        <v>0</v>
      </c>
      <c r="G54" s="4">
        <v>0</v>
      </c>
      <c r="H54" s="22">
        <f>'1º QUAD 25'!H48+'2º QUAD 25'!H48+'3º QUAD 25'!H54</f>
        <v>521056.32999999996</v>
      </c>
      <c r="I54" s="4">
        <f>G54+H54</f>
        <v>521056.32999999996</v>
      </c>
      <c r="J54" s="5"/>
      <c r="L54" s="1" t="s">
        <v>97</v>
      </c>
    </row>
    <row r="55" spans="1:12" x14ac:dyDescent="0.25">
      <c r="A55" s="170" t="s">
        <v>31</v>
      </c>
      <c r="B55" s="171"/>
      <c r="C55" s="171"/>
      <c r="D55" s="171"/>
      <c r="E55" s="171"/>
      <c r="F55" s="4">
        <v>0</v>
      </c>
      <c r="G55" s="4">
        <v>0</v>
      </c>
      <c r="H55" s="22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170" t="s">
        <v>32</v>
      </c>
      <c r="B56" s="171"/>
      <c r="C56" s="171"/>
      <c r="D56" s="171"/>
      <c r="E56" s="171"/>
      <c r="F56" s="4">
        <v>0</v>
      </c>
      <c r="G56" s="4">
        <v>0</v>
      </c>
      <c r="H56" s="22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170" t="s">
        <v>33</v>
      </c>
      <c r="B57" s="171"/>
      <c r="C57" s="171"/>
      <c r="D57" s="171"/>
      <c r="E57" s="171"/>
      <c r="F57" s="4">
        <v>0</v>
      </c>
      <c r="G57" s="4">
        <v>0</v>
      </c>
      <c r="H57" s="22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170" t="s">
        <v>34</v>
      </c>
      <c r="B58" s="171"/>
      <c r="C58" s="171"/>
      <c r="D58" s="171"/>
      <c r="E58" s="171"/>
      <c r="F58" s="4">
        <v>0</v>
      </c>
      <c r="G58" s="4">
        <v>0</v>
      </c>
      <c r="H58" s="22">
        <f>'1º QUAD 25'!H52+'2º QUAD 25'!H52+'3º QUAD 25'!H58</f>
        <v>22959.919999999998</v>
      </c>
      <c r="I58" s="4">
        <f t="shared" si="0"/>
        <v>22959.919999999998</v>
      </c>
      <c r="J58" s="5"/>
      <c r="L58" s="1" t="s">
        <v>97</v>
      </c>
    </row>
    <row r="59" spans="1:12" x14ac:dyDescent="0.25">
      <c r="A59" s="170" t="s">
        <v>35</v>
      </c>
      <c r="B59" s="171"/>
      <c r="C59" s="171"/>
      <c r="D59" s="171"/>
      <c r="E59" s="171"/>
      <c r="F59" s="4">
        <v>0</v>
      </c>
      <c r="G59" s="4">
        <v>0</v>
      </c>
      <c r="H59" s="22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170" t="s">
        <v>36</v>
      </c>
      <c r="B60" s="171"/>
      <c r="C60" s="171"/>
      <c r="D60" s="171"/>
      <c r="E60" s="171"/>
      <c r="F60" s="4">
        <v>0</v>
      </c>
      <c r="G60" s="4">
        <v>0</v>
      </c>
      <c r="H60" s="22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174" t="s">
        <v>64</v>
      </c>
      <c r="B61" s="175"/>
      <c r="C61" s="175"/>
      <c r="D61" s="175"/>
      <c r="E61" s="176"/>
      <c r="F61" s="4">
        <v>0</v>
      </c>
      <c r="G61" s="4">
        <v>0</v>
      </c>
      <c r="H61" s="22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177"/>
      <c r="B62" s="178"/>
      <c r="C62" s="178"/>
      <c r="D62" s="178"/>
      <c r="E62" s="179"/>
      <c r="F62" s="4">
        <v>0</v>
      </c>
      <c r="G62" s="4">
        <v>0</v>
      </c>
      <c r="H62" s="22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180"/>
      <c r="B63" s="181"/>
      <c r="C63" s="181"/>
      <c r="D63" s="181"/>
      <c r="E63" s="182"/>
      <c r="F63" s="4">
        <v>0</v>
      </c>
      <c r="G63" s="4">
        <v>0</v>
      </c>
      <c r="H63" s="22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170" t="s">
        <v>37</v>
      </c>
      <c r="B64" s="171"/>
      <c r="C64" s="171"/>
      <c r="D64" s="171"/>
      <c r="E64" s="171"/>
      <c r="F64" s="4">
        <v>0</v>
      </c>
      <c r="G64" s="4">
        <v>0</v>
      </c>
      <c r="H64" s="22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170" t="s">
        <v>38</v>
      </c>
      <c r="B65" s="171"/>
      <c r="C65" s="171"/>
      <c r="D65" s="171"/>
      <c r="E65" s="171"/>
      <c r="F65" s="4">
        <v>0</v>
      </c>
      <c r="G65" s="4">
        <v>0</v>
      </c>
      <c r="H65" s="22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170" t="s">
        <v>39</v>
      </c>
      <c r="B66" s="171"/>
      <c r="C66" s="171"/>
      <c r="D66" s="171"/>
      <c r="E66" s="171"/>
      <c r="F66" s="4">
        <v>0</v>
      </c>
      <c r="G66" s="4">
        <v>0</v>
      </c>
      <c r="H66" s="22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170" t="s">
        <v>40</v>
      </c>
      <c r="B67" s="171"/>
      <c r="C67" s="171"/>
      <c r="D67" s="171"/>
      <c r="E67" s="171"/>
      <c r="F67" s="4">
        <v>0</v>
      </c>
      <c r="G67" s="4">
        <v>0</v>
      </c>
      <c r="H67" s="22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170" t="s">
        <v>41</v>
      </c>
      <c r="B68" s="171"/>
      <c r="C68" s="171"/>
      <c r="D68" s="171"/>
      <c r="E68" s="171"/>
      <c r="F68" s="4">
        <v>0</v>
      </c>
      <c r="G68" s="4">
        <v>0</v>
      </c>
      <c r="H68" s="22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170" t="s">
        <v>42</v>
      </c>
      <c r="B69" s="171"/>
      <c r="C69" s="171"/>
      <c r="D69" s="171"/>
      <c r="E69" s="171"/>
      <c r="F69" s="4">
        <v>0</v>
      </c>
      <c r="G69" s="4">
        <v>0</v>
      </c>
      <c r="H69" s="22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170" t="s">
        <v>43</v>
      </c>
      <c r="B70" s="171"/>
      <c r="C70" s="171"/>
      <c r="D70" s="171"/>
      <c r="E70" s="171"/>
      <c r="F70" s="4">
        <v>0</v>
      </c>
      <c r="G70" s="4">
        <v>0</v>
      </c>
      <c r="H70" s="22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170" t="s">
        <v>44</v>
      </c>
      <c r="B71" s="171"/>
      <c r="C71" s="171"/>
      <c r="D71" s="171"/>
      <c r="E71" s="171"/>
      <c r="F71" s="4"/>
      <c r="G71" s="4"/>
      <c r="H71" s="22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172" t="s">
        <v>45</v>
      </c>
      <c r="B72" s="173"/>
      <c r="C72" s="173"/>
      <c r="D72" s="173"/>
      <c r="E72" s="173"/>
      <c r="F72" s="6">
        <f>I72</f>
        <v>544016.25</v>
      </c>
      <c r="G72" s="6">
        <f t="shared" ref="G72:J72" si="1">SUM(G54:G71)</f>
        <v>0</v>
      </c>
      <c r="H72" s="22">
        <f>SUM(H54:H71)</f>
        <v>544016.25</v>
      </c>
      <c r="I72" s="6">
        <f>SUM(I54:I71)</f>
        <v>544016.25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0" t="s">
        <v>23</v>
      </c>
      <c r="B74" s="101"/>
      <c r="C74" s="101"/>
      <c r="D74" s="101"/>
      <c r="E74" s="101"/>
      <c r="F74" s="101"/>
      <c r="G74" s="101"/>
      <c r="H74" s="101"/>
      <c r="I74" s="101"/>
      <c r="J74" s="102"/>
    </row>
    <row r="75" spans="1:12" x14ac:dyDescent="0.25">
      <c r="A75" s="185" t="s">
        <v>65</v>
      </c>
      <c r="B75" s="186"/>
      <c r="C75" s="186"/>
      <c r="D75" s="186"/>
      <c r="E75" s="186"/>
      <c r="F75" s="186"/>
      <c r="G75" s="186"/>
      <c r="H75" s="186"/>
      <c r="I75" s="186"/>
      <c r="J75" s="187"/>
    </row>
    <row r="76" spans="1:12" ht="72" x14ac:dyDescent="0.25">
      <c r="A76" s="188" t="s">
        <v>24</v>
      </c>
      <c r="B76" s="189"/>
      <c r="C76" s="189"/>
      <c r="D76" s="189"/>
      <c r="E76" s="189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170" t="s">
        <v>30</v>
      </c>
      <c r="B77" s="171"/>
      <c r="C77" s="171"/>
      <c r="D77" s="171"/>
      <c r="E77" s="171"/>
      <c r="F77" s="4">
        <v>0</v>
      </c>
      <c r="G77" s="4">
        <v>0</v>
      </c>
      <c r="H77" s="22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170" t="s">
        <v>31</v>
      </c>
      <c r="B78" s="171"/>
      <c r="C78" s="171"/>
      <c r="D78" s="171"/>
      <c r="E78" s="171"/>
      <c r="F78" s="4">
        <v>0</v>
      </c>
      <c r="G78" s="4">
        <v>0</v>
      </c>
      <c r="H78" s="22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170" t="s">
        <v>32</v>
      </c>
      <c r="B79" s="171"/>
      <c r="C79" s="171"/>
      <c r="D79" s="171"/>
      <c r="E79" s="171"/>
      <c r="F79" s="4">
        <v>0</v>
      </c>
      <c r="G79" s="4">
        <v>0</v>
      </c>
      <c r="H79" s="22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170" t="s">
        <v>33</v>
      </c>
      <c r="B80" s="171"/>
      <c r="C80" s="171"/>
      <c r="D80" s="171"/>
      <c r="E80" s="171"/>
      <c r="F80" s="4">
        <v>0</v>
      </c>
      <c r="G80" s="4">
        <v>0</v>
      </c>
      <c r="H80" s="22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170" t="s">
        <v>34</v>
      </c>
      <c r="B81" s="171"/>
      <c r="C81" s="171"/>
      <c r="D81" s="171"/>
      <c r="E81" s="171"/>
      <c r="F81" s="4">
        <v>0</v>
      </c>
      <c r="G81" s="4">
        <v>0</v>
      </c>
      <c r="H81" s="22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170" t="s">
        <v>35</v>
      </c>
      <c r="B82" s="171"/>
      <c r="C82" s="171"/>
      <c r="D82" s="171"/>
      <c r="E82" s="171"/>
      <c r="F82" s="4">
        <v>0</v>
      </c>
      <c r="G82" s="4">
        <v>0</v>
      </c>
      <c r="H82" s="22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170" t="s">
        <v>36</v>
      </c>
      <c r="B83" s="171"/>
      <c r="C83" s="171"/>
      <c r="D83" s="171"/>
      <c r="E83" s="171"/>
      <c r="F83" s="4">
        <v>0</v>
      </c>
      <c r="G83" s="4">
        <v>0</v>
      </c>
      <c r="H83" s="22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174" t="s">
        <v>90</v>
      </c>
      <c r="B84" s="175"/>
      <c r="C84" s="175"/>
      <c r="D84" s="175"/>
      <c r="E84" s="176"/>
      <c r="F84" s="4">
        <v>0</v>
      </c>
      <c r="G84" s="4">
        <v>0</v>
      </c>
      <c r="H84" s="22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177"/>
      <c r="B85" s="178"/>
      <c r="C85" s="178"/>
      <c r="D85" s="178"/>
      <c r="E85" s="179"/>
      <c r="F85" s="4">
        <v>0</v>
      </c>
      <c r="G85" s="4">
        <v>0</v>
      </c>
      <c r="H85" s="22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177"/>
      <c r="B86" s="178"/>
      <c r="C86" s="178"/>
      <c r="D86" s="178"/>
      <c r="E86" s="179"/>
      <c r="F86" s="4">
        <v>0</v>
      </c>
      <c r="G86" s="4">
        <v>0</v>
      </c>
      <c r="H86" s="22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180"/>
      <c r="B87" s="181"/>
      <c r="C87" s="181"/>
      <c r="D87" s="181"/>
      <c r="E87" s="182"/>
      <c r="F87" s="4"/>
      <c r="G87" s="4"/>
      <c r="H87" s="22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170" t="s">
        <v>37</v>
      </c>
      <c r="B88" s="171"/>
      <c r="C88" s="171"/>
      <c r="D88" s="171"/>
      <c r="E88" s="171"/>
      <c r="F88" s="4">
        <v>0</v>
      </c>
      <c r="G88" s="4">
        <v>0</v>
      </c>
      <c r="H88" s="22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170" t="s">
        <v>38</v>
      </c>
      <c r="B89" s="171"/>
      <c r="C89" s="171"/>
      <c r="D89" s="171"/>
      <c r="E89" s="171"/>
      <c r="F89" s="4">
        <v>0</v>
      </c>
      <c r="G89" s="4">
        <v>0</v>
      </c>
      <c r="H89" s="22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170" t="s">
        <v>39</v>
      </c>
      <c r="B90" s="171"/>
      <c r="C90" s="171"/>
      <c r="D90" s="171"/>
      <c r="E90" s="171"/>
      <c r="F90" s="4">
        <v>0</v>
      </c>
      <c r="G90" s="4">
        <v>0</v>
      </c>
      <c r="H90" s="22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170" t="s">
        <v>40</v>
      </c>
      <c r="B91" s="171"/>
      <c r="C91" s="171"/>
      <c r="D91" s="171"/>
      <c r="E91" s="171"/>
      <c r="F91" s="4">
        <v>0</v>
      </c>
      <c r="G91" s="4">
        <v>0</v>
      </c>
      <c r="H91" s="22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170" t="s">
        <v>41</v>
      </c>
      <c r="B92" s="171"/>
      <c r="C92" s="171"/>
      <c r="D92" s="171"/>
      <c r="E92" s="171"/>
      <c r="F92" s="4">
        <v>0</v>
      </c>
      <c r="G92" s="4">
        <v>0</v>
      </c>
      <c r="H92" s="22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170" t="s">
        <v>42</v>
      </c>
      <c r="B93" s="171"/>
      <c r="C93" s="171"/>
      <c r="D93" s="171"/>
      <c r="E93" s="171"/>
      <c r="F93" s="4">
        <v>0</v>
      </c>
      <c r="G93" s="4">
        <v>0</v>
      </c>
      <c r="H93" s="22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170" t="s">
        <v>43</v>
      </c>
      <c r="B94" s="171"/>
      <c r="C94" s="171"/>
      <c r="D94" s="171"/>
      <c r="E94" s="171"/>
      <c r="F94" s="4">
        <v>0</v>
      </c>
      <c r="G94" s="4">
        <v>0</v>
      </c>
      <c r="H94" s="22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170" t="s">
        <v>44</v>
      </c>
      <c r="B95" s="171"/>
      <c r="C95" s="171"/>
      <c r="D95" s="171"/>
      <c r="E95" s="171"/>
      <c r="F95" s="4"/>
      <c r="G95" s="4"/>
      <c r="H95" s="22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172" t="s">
        <v>45</v>
      </c>
      <c r="B96" s="173"/>
      <c r="C96" s="173"/>
      <c r="D96" s="173"/>
      <c r="E96" s="173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217" t="s">
        <v>46</v>
      </c>
      <c r="B98" s="217"/>
      <c r="C98" s="217"/>
      <c r="D98" s="217"/>
      <c r="E98" s="217"/>
      <c r="F98" s="217"/>
      <c r="G98" s="217"/>
      <c r="H98" s="217"/>
      <c r="I98" s="217"/>
      <c r="J98" s="217"/>
    </row>
    <row r="99" spans="1:12" x14ac:dyDescent="0.25">
      <c r="A99" s="167" t="s">
        <v>47</v>
      </c>
      <c r="B99" s="167"/>
      <c r="C99" s="167"/>
      <c r="D99" s="167"/>
      <c r="E99" s="167"/>
      <c r="F99" s="167"/>
      <c r="G99" s="167"/>
      <c r="H99" s="167"/>
      <c r="I99" s="167"/>
      <c r="J99" s="167"/>
    </row>
    <row r="100" spans="1:12" x14ac:dyDescent="0.25">
      <c r="A100" s="167" t="s">
        <v>48</v>
      </c>
      <c r="B100" s="167"/>
      <c r="C100" s="167"/>
      <c r="D100" s="167"/>
      <c r="E100" s="167"/>
      <c r="F100" s="167"/>
      <c r="G100" s="167"/>
      <c r="H100" s="167"/>
      <c r="I100" s="167"/>
      <c r="J100" s="167"/>
    </row>
    <row r="101" spans="1:12" x14ac:dyDescent="0.25">
      <c r="A101" s="167" t="s">
        <v>49</v>
      </c>
      <c r="B101" s="167"/>
      <c r="C101" s="167"/>
      <c r="D101" s="167"/>
      <c r="E101" s="167"/>
      <c r="F101" s="167"/>
      <c r="G101" s="167"/>
      <c r="H101" s="167"/>
      <c r="I101" s="167"/>
      <c r="J101" s="167"/>
    </row>
    <row r="102" spans="1:12" ht="21" customHeight="1" x14ac:dyDescent="0.25">
      <c r="A102" s="199" t="s">
        <v>50</v>
      </c>
      <c r="B102" s="200"/>
      <c r="C102" s="200"/>
      <c r="D102" s="200"/>
      <c r="E102" s="200"/>
      <c r="F102" s="200"/>
      <c r="G102" s="200"/>
      <c r="H102" s="200"/>
      <c r="I102" s="200"/>
      <c r="J102" s="200"/>
    </row>
    <row r="103" spans="1:12" ht="41.1" customHeight="1" x14ac:dyDescent="0.25">
      <c r="A103" s="201" t="s">
        <v>51</v>
      </c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2" ht="15.75" thickBot="1" x14ac:dyDescent="0.3">
      <c r="A104" s="202" t="s">
        <v>52</v>
      </c>
      <c r="B104" s="202"/>
      <c r="C104" s="202"/>
      <c r="D104" s="202"/>
      <c r="E104" s="202"/>
      <c r="F104" s="202"/>
      <c r="G104" s="202"/>
      <c r="H104" s="202"/>
      <c r="I104" s="202"/>
      <c r="J104" s="202"/>
    </row>
    <row r="105" spans="1:12" ht="15.75" customHeight="1" thickBot="1" x14ac:dyDescent="0.3">
      <c r="A105" s="194" t="s">
        <v>53</v>
      </c>
      <c r="B105" s="195"/>
      <c r="C105" s="195"/>
      <c r="D105" s="195"/>
      <c r="E105" s="195"/>
      <c r="F105" s="195"/>
      <c r="G105" s="195"/>
      <c r="H105" s="195"/>
      <c r="I105" s="195"/>
      <c r="J105" s="196"/>
    </row>
    <row r="106" spans="1:12" ht="15" customHeight="1" x14ac:dyDescent="0.25">
      <c r="A106" s="230" t="s">
        <v>123</v>
      </c>
      <c r="B106" s="231"/>
      <c r="C106" s="231"/>
      <c r="D106" s="231"/>
      <c r="E106" s="231"/>
      <c r="F106" s="231"/>
      <c r="G106" s="231"/>
      <c r="H106" s="231"/>
      <c r="I106" s="224"/>
      <c r="J106" s="20">
        <f>I43</f>
        <v>626911.77</v>
      </c>
      <c r="L106" s="1" t="s">
        <v>99</v>
      </c>
    </row>
    <row r="107" spans="1:12" ht="15.75" customHeight="1" x14ac:dyDescent="0.25">
      <c r="A107" s="170" t="s">
        <v>70</v>
      </c>
      <c r="B107" s="171"/>
      <c r="C107" s="171"/>
      <c r="D107" s="171"/>
      <c r="E107" s="171"/>
      <c r="F107" s="171"/>
      <c r="G107" s="171"/>
      <c r="H107" s="171"/>
      <c r="I107" s="225"/>
      <c r="J107" s="19">
        <f>H72</f>
        <v>544016.25</v>
      </c>
      <c r="L107" s="1" t="s">
        <v>99</v>
      </c>
    </row>
    <row r="108" spans="1:12" ht="15.75" customHeight="1" x14ac:dyDescent="0.25">
      <c r="A108" s="170" t="s">
        <v>84</v>
      </c>
      <c r="B108" s="171"/>
      <c r="C108" s="171"/>
      <c r="D108" s="171"/>
      <c r="E108" s="171"/>
      <c r="F108" s="171"/>
      <c r="G108" s="171"/>
      <c r="H108" s="171"/>
      <c r="I108" s="225"/>
      <c r="J108" s="19">
        <f>'3º QUAD 25'!J108</f>
        <v>0</v>
      </c>
      <c r="K108" s="18"/>
      <c r="L108" s="1" t="s">
        <v>99</v>
      </c>
    </row>
    <row r="109" spans="1:12" ht="15.75" customHeight="1" x14ac:dyDescent="0.25">
      <c r="A109" s="170" t="s">
        <v>86</v>
      </c>
      <c r="B109" s="171"/>
      <c r="C109" s="171"/>
      <c r="D109" s="171"/>
      <c r="E109" s="171"/>
      <c r="F109" s="171"/>
      <c r="G109" s="171"/>
      <c r="H109" s="171"/>
      <c r="I109" s="225"/>
      <c r="J109" s="19">
        <f>I43-H72-J110</f>
        <v>82895.520000000019</v>
      </c>
      <c r="L109" s="1" t="s">
        <v>99</v>
      </c>
    </row>
    <row r="110" spans="1:12" ht="15.75" customHeight="1" x14ac:dyDescent="0.25">
      <c r="A110" s="170" t="s">
        <v>71</v>
      </c>
      <c r="B110" s="171"/>
      <c r="C110" s="171"/>
      <c r="D110" s="171"/>
      <c r="E110" s="171"/>
      <c r="F110" s="171"/>
      <c r="G110" s="171"/>
      <c r="H110" s="171"/>
      <c r="I110" s="225"/>
      <c r="J110" s="19">
        <f>'MAI 25'!J103+'JUN 25'!J103+'JUL 25'!J103+'AGO 25'!J102</f>
        <v>0</v>
      </c>
      <c r="L110" s="1" t="s">
        <v>99</v>
      </c>
    </row>
    <row r="111" spans="1:12" ht="15.75" customHeight="1" x14ac:dyDescent="0.25">
      <c r="A111" s="170" t="s">
        <v>79</v>
      </c>
      <c r="B111" s="171"/>
      <c r="C111" s="171"/>
      <c r="D111" s="171"/>
      <c r="E111" s="171"/>
      <c r="F111" s="171"/>
      <c r="G111" s="171"/>
      <c r="H111" s="171"/>
      <c r="I111" s="225"/>
      <c r="J111" s="19">
        <f>J108</f>
        <v>0</v>
      </c>
      <c r="L111" s="1" t="s">
        <v>99</v>
      </c>
    </row>
    <row r="112" spans="1:12" ht="15.75" customHeight="1" x14ac:dyDescent="0.25">
      <c r="A112" s="227" t="s">
        <v>80</v>
      </c>
      <c r="B112" s="228"/>
      <c r="C112" s="228"/>
      <c r="D112" s="228"/>
      <c r="E112" s="228"/>
      <c r="F112" s="228"/>
      <c r="G112" s="228"/>
      <c r="H112" s="228"/>
      <c r="I112" s="225"/>
      <c r="J112" s="35">
        <f>J109</f>
        <v>82895.520000000019</v>
      </c>
      <c r="L112" s="1" t="s">
        <v>99</v>
      </c>
    </row>
    <row r="113" spans="1:12" ht="15.75" thickBot="1" x14ac:dyDescent="0.3">
      <c r="A113" s="227" t="s">
        <v>81</v>
      </c>
      <c r="B113" s="228"/>
      <c r="C113" s="228"/>
      <c r="D113" s="228"/>
      <c r="E113" s="228"/>
      <c r="F113" s="228"/>
      <c r="G113" s="228"/>
      <c r="H113" s="228"/>
      <c r="I113" s="226"/>
      <c r="J113" s="37">
        <f>J111+J112</f>
        <v>82895.520000000019</v>
      </c>
      <c r="L113" s="1" t="s">
        <v>99</v>
      </c>
    </row>
    <row r="114" spans="1:12" ht="59.45" customHeight="1" x14ac:dyDescent="0.25">
      <c r="A114" s="192" t="s">
        <v>54</v>
      </c>
      <c r="B114" s="192"/>
      <c r="C114" s="192"/>
      <c r="D114" s="192"/>
      <c r="E114" s="192"/>
      <c r="F114" s="192"/>
      <c r="G114" s="192"/>
      <c r="H114" s="192"/>
      <c r="I114" s="192"/>
      <c r="J114" s="192"/>
      <c r="L114" s="1" t="s">
        <v>97</v>
      </c>
    </row>
    <row r="115" spans="1:12" ht="15.75" x14ac:dyDescent="0.25">
      <c r="A115" s="229" t="s">
        <v>117</v>
      </c>
      <c r="B115" s="229"/>
      <c r="C115" s="229"/>
      <c r="D115" s="229"/>
      <c r="E115" s="229"/>
      <c r="F115" s="229"/>
      <c r="G115" s="229"/>
      <c r="H115" s="229"/>
      <c r="I115" s="229"/>
      <c r="J115" s="229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83" t="s">
        <v>61</v>
      </c>
      <c r="B119" s="184"/>
      <c r="C119" s="184"/>
      <c r="D119" s="184"/>
      <c r="E119" s="184"/>
      <c r="F119" s="184"/>
      <c r="G119" s="184"/>
      <c r="H119" s="184"/>
      <c r="I119" s="184"/>
      <c r="J119" s="184"/>
    </row>
    <row r="120" spans="1:12" ht="15.75" x14ac:dyDescent="0.25">
      <c r="A120" s="184" t="str">
        <f>E7</f>
        <v>FULANO(A) DE TAL - PRESIDENTE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L120" s="1" t="s">
        <v>97</v>
      </c>
    </row>
    <row r="121" spans="1:12" ht="15.75" x14ac:dyDescent="0.25">
      <c r="A121" s="184" t="s">
        <v>62</v>
      </c>
      <c r="B121" s="184"/>
      <c r="C121" s="184"/>
      <c r="D121" s="184"/>
      <c r="E121" s="184"/>
      <c r="F121" s="184"/>
      <c r="G121" s="184"/>
      <c r="H121" s="184"/>
      <c r="I121" s="184"/>
      <c r="J121" s="184"/>
    </row>
    <row r="124" spans="1:12" s="58" customFormat="1" ht="14.25" x14ac:dyDescent="0.2">
      <c r="B124" s="294" t="s">
        <v>100</v>
      </c>
      <c r="C124" s="294"/>
      <c r="D124" s="294"/>
      <c r="E124" s="294"/>
      <c r="F124" s="294"/>
      <c r="G124" s="294" t="s">
        <v>101</v>
      </c>
      <c r="H124" s="294"/>
      <c r="I124" s="294"/>
      <c r="J124" s="294"/>
      <c r="L124" s="59" t="s">
        <v>97</v>
      </c>
    </row>
    <row r="125" spans="1:12" s="58" customFormat="1" ht="14.25" x14ac:dyDescent="0.2">
      <c r="B125" s="294" t="s">
        <v>102</v>
      </c>
      <c r="C125" s="294"/>
      <c r="D125" s="294"/>
      <c r="E125" s="294"/>
      <c r="F125" s="294"/>
      <c r="G125" s="294" t="s">
        <v>102</v>
      </c>
      <c r="H125" s="294"/>
      <c r="I125" s="294"/>
      <c r="J125" s="294"/>
      <c r="L125" s="59"/>
    </row>
    <row r="126" spans="1:12" s="58" customFormat="1" ht="14.25" x14ac:dyDescent="0.2">
      <c r="L126" s="59"/>
    </row>
    <row r="127" spans="1:12" s="58" customFormat="1" ht="14.25" x14ac:dyDescent="0.2">
      <c r="L127" s="59"/>
    </row>
    <row r="128" spans="1:12" s="58" customFormat="1" ht="14.25" x14ac:dyDescent="0.2">
      <c r="L128" s="59"/>
    </row>
    <row r="129" spans="2:12" s="58" customFormat="1" ht="14.25" x14ac:dyDescent="0.2">
      <c r="B129" s="294" t="s">
        <v>100</v>
      </c>
      <c r="C129" s="294"/>
      <c r="D129" s="294"/>
      <c r="E129" s="294"/>
      <c r="F129" s="294"/>
      <c r="G129" s="294" t="s">
        <v>101</v>
      </c>
      <c r="H129" s="294"/>
      <c r="I129" s="294"/>
      <c r="J129" s="294"/>
      <c r="L129" s="59" t="s">
        <v>97</v>
      </c>
    </row>
    <row r="130" spans="2:12" s="58" customFormat="1" ht="14.25" x14ac:dyDescent="0.2">
      <c r="B130" s="294" t="s">
        <v>102</v>
      </c>
      <c r="C130" s="294"/>
      <c r="D130" s="294"/>
      <c r="E130" s="294"/>
      <c r="F130" s="294"/>
      <c r="G130" s="294" t="s">
        <v>102</v>
      </c>
      <c r="H130" s="294"/>
      <c r="I130" s="294"/>
      <c r="J130" s="294"/>
    </row>
    <row r="131" spans="2:12" s="58" customFormat="1" ht="14.25" x14ac:dyDescent="0.2"/>
  </sheetData>
  <mergeCells count="205"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A28" workbookViewId="0">
      <selection activeCell="A42" sqref="A42:J4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111" t="s">
        <v>56</v>
      </c>
      <c r="F3" s="111"/>
      <c r="G3" s="111"/>
      <c r="H3" s="111"/>
      <c r="I3" s="111"/>
      <c r="J3" s="112"/>
    </row>
    <row r="4" spans="1:15" s="8" customFormat="1" ht="42" customHeight="1" x14ac:dyDescent="0.25">
      <c r="A4" s="90" t="s">
        <v>1</v>
      </c>
      <c r="B4" s="91"/>
      <c r="C4" s="91"/>
      <c r="D4" s="91"/>
      <c r="E4" s="113" t="s">
        <v>160</v>
      </c>
      <c r="F4" s="113"/>
      <c r="G4" s="113"/>
      <c r="H4" s="113"/>
      <c r="I4" s="113"/>
      <c r="J4" s="114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2" t="s">
        <v>161</v>
      </c>
      <c r="F5" s="92"/>
      <c r="G5" s="92"/>
      <c r="H5" s="92"/>
      <c r="I5" s="92"/>
      <c r="J5" s="93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162</v>
      </c>
      <c r="F6" s="92"/>
      <c r="G6" s="92"/>
      <c r="H6" s="92"/>
      <c r="I6" s="92"/>
      <c r="J6" s="93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92" t="s">
        <v>163</v>
      </c>
      <c r="F7" s="92"/>
      <c r="G7" s="92"/>
      <c r="H7" s="92"/>
      <c r="I7" s="92"/>
      <c r="J7" s="93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92" t="s">
        <v>164</v>
      </c>
      <c r="F8" s="92"/>
      <c r="G8" s="92"/>
      <c r="H8" s="92"/>
      <c r="I8" s="92"/>
      <c r="J8" s="93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118" t="s">
        <v>165</v>
      </c>
      <c r="F9" s="118"/>
      <c r="G9" s="118"/>
      <c r="H9" s="118"/>
      <c r="I9" s="118"/>
      <c r="J9" s="119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92" t="s">
        <v>133</v>
      </c>
      <c r="F10" s="92"/>
      <c r="G10" s="92"/>
      <c r="H10" s="92"/>
      <c r="I10" s="92"/>
      <c r="J10" s="93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122" t="s">
        <v>166</v>
      </c>
      <c r="F11" s="122"/>
      <c r="G11" s="122"/>
      <c r="H11" s="122"/>
      <c r="I11" s="122"/>
      <c r="J11" s="123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61" t="s">
        <v>58</v>
      </c>
      <c r="E13" s="116" t="s">
        <v>131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62">
        <v>45809</v>
      </c>
      <c r="E14" s="96">
        <v>45649</v>
      </c>
      <c r="F14" s="96"/>
      <c r="G14" s="96" t="s">
        <v>132</v>
      </c>
      <c r="H14" s="97"/>
      <c r="I14" s="98">
        <v>150000</v>
      </c>
      <c r="J14" s="99"/>
      <c r="L14" s="1" t="s">
        <v>97</v>
      </c>
      <c r="M14" s="33"/>
    </row>
    <row r="15" spans="1:15" ht="15.75" thickBot="1" x14ac:dyDescent="0.3">
      <c r="A15" s="124" t="s">
        <v>13</v>
      </c>
      <c r="B15" s="125"/>
      <c r="C15" s="125"/>
      <c r="D15" s="13"/>
      <c r="E15" s="126"/>
      <c r="F15" s="126"/>
      <c r="G15" s="126"/>
      <c r="H15" s="126"/>
      <c r="I15" s="126"/>
      <c r="J15" s="127"/>
      <c r="L15" s="1" t="s">
        <v>97</v>
      </c>
      <c r="M15" s="34"/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0" t="s">
        <v>14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6" ht="37.5" customHeight="1" x14ac:dyDescent="0.25">
      <c r="A18" s="103" t="s">
        <v>15</v>
      </c>
      <c r="B18" s="104"/>
      <c r="C18" s="104" t="s">
        <v>16</v>
      </c>
      <c r="D18" s="104"/>
      <c r="E18" s="104" t="s">
        <v>17</v>
      </c>
      <c r="F18" s="104"/>
      <c r="G18" s="104" t="s">
        <v>18</v>
      </c>
      <c r="H18" s="104"/>
      <c r="I18" s="104" t="s">
        <v>19</v>
      </c>
      <c r="J18" s="105"/>
      <c r="M18" s="57"/>
      <c r="N18" s="57"/>
      <c r="O18" s="57"/>
      <c r="P18" s="57"/>
    </row>
    <row r="19" spans="1:16" ht="18.600000000000001" customHeight="1" x14ac:dyDescent="0.25">
      <c r="A19" s="128">
        <v>45296</v>
      </c>
      <c r="B19" s="129"/>
      <c r="C19" s="130">
        <v>12500</v>
      </c>
      <c r="D19" s="131"/>
      <c r="E19" s="132">
        <v>45695</v>
      </c>
      <c r="F19" s="129"/>
      <c r="G19" s="133">
        <v>553345000001167</v>
      </c>
      <c r="H19" s="129"/>
      <c r="I19" s="134">
        <v>12500</v>
      </c>
      <c r="J19" s="135"/>
      <c r="L19" s="1" t="s">
        <v>97</v>
      </c>
      <c r="M19" s="57"/>
      <c r="N19" s="57"/>
      <c r="O19" s="57"/>
      <c r="P19" s="57"/>
    </row>
    <row r="20" spans="1:16" x14ac:dyDescent="0.25">
      <c r="A20" s="136"/>
      <c r="B20" s="137"/>
      <c r="C20" s="138"/>
      <c r="D20" s="139"/>
      <c r="E20" s="140"/>
      <c r="F20" s="137"/>
      <c r="G20" s="138"/>
      <c r="H20" s="139"/>
      <c r="I20" s="134">
        <v>0</v>
      </c>
      <c r="J20" s="135"/>
      <c r="L20" s="1" t="s">
        <v>97</v>
      </c>
      <c r="M20" s="57"/>
      <c r="N20" s="57"/>
      <c r="O20" s="57"/>
      <c r="P20" s="57"/>
    </row>
    <row r="21" spans="1:16" x14ac:dyDescent="0.25">
      <c r="A21" s="136"/>
      <c r="B21" s="137"/>
      <c r="C21" s="138"/>
      <c r="D21" s="139"/>
      <c r="E21" s="140"/>
      <c r="F21" s="137"/>
      <c r="G21" s="138"/>
      <c r="H21" s="139"/>
      <c r="I21" s="134">
        <v>0</v>
      </c>
      <c r="J21" s="135"/>
      <c r="L21" s="1" t="s">
        <v>97</v>
      </c>
    </row>
    <row r="22" spans="1:16" x14ac:dyDescent="0.25">
      <c r="A22" s="136"/>
      <c r="B22" s="137"/>
      <c r="C22" s="138"/>
      <c r="D22" s="139"/>
      <c r="E22" s="140"/>
      <c r="F22" s="137"/>
      <c r="G22" s="138"/>
      <c r="H22" s="139"/>
      <c r="I22" s="134">
        <v>0</v>
      </c>
      <c r="J22" s="135"/>
      <c r="L22" s="1" t="s">
        <v>97</v>
      </c>
    </row>
    <row r="23" spans="1:16" x14ac:dyDescent="0.25">
      <c r="A23" s="136"/>
      <c r="B23" s="137"/>
      <c r="C23" s="138"/>
      <c r="D23" s="139"/>
      <c r="E23" s="140"/>
      <c r="F23" s="137"/>
      <c r="G23" s="138"/>
      <c r="H23" s="139"/>
      <c r="I23" s="134">
        <v>0</v>
      </c>
      <c r="J23" s="135"/>
      <c r="L23" s="1" t="s">
        <v>97</v>
      </c>
    </row>
    <row r="24" spans="1:16" x14ac:dyDescent="0.25">
      <c r="A24" s="141"/>
      <c r="B24" s="139"/>
      <c r="C24" s="142"/>
      <c r="D24" s="143"/>
      <c r="E24" s="138"/>
      <c r="F24" s="139"/>
      <c r="G24" s="138"/>
      <c r="H24" s="139"/>
      <c r="I24" s="134">
        <v>0</v>
      </c>
      <c r="J24" s="135"/>
      <c r="L24" s="1" t="s">
        <v>97</v>
      </c>
    </row>
    <row r="25" spans="1:16" x14ac:dyDescent="0.25">
      <c r="A25" s="141"/>
      <c r="B25" s="139"/>
      <c r="C25" s="142"/>
      <c r="D25" s="143"/>
      <c r="E25" s="138"/>
      <c r="F25" s="139"/>
      <c r="G25" s="138"/>
      <c r="H25" s="139"/>
      <c r="I25" s="134">
        <v>0</v>
      </c>
      <c r="J25" s="135"/>
      <c r="L25" s="1" t="s">
        <v>97</v>
      </c>
    </row>
    <row r="26" spans="1:16" x14ac:dyDescent="0.25">
      <c r="A26" s="141"/>
      <c r="B26" s="139"/>
      <c r="C26" s="142"/>
      <c r="D26" s="143"/>
      <c r="E26" s="138"/>
      <c r="F26" s="139"/>
      <c r="G26" s="138"/>
      <c r="H26" s="139"/>
      <c r="I26" s="134">
        <v>0</v>
      </c>
      <c r="J26" s="135"/>
      <c r="L26" s="1" t="s">
        <v>97</v>
      </c>
    </row>
    <row r="27" spans="1:16" x14ac:dyDescent="0.25">
      <c r="A27" s="141"/>
      <c r="B27" s="139"/>
      <c r="C27" s="142"/>
      <c r="D27" s="143"/>
      <c r="E27" s="138"/>
      <c r="F27" s="139"/>
      <c r="G27" s="138"/>
      <c r="H27" s="139"/>
      <c r="I27" s="134">
        <v>0</v>
      </c>
      <c r="J27" s="135"/>
      <c r="L27" s="1" t="s">
        <v>97</v>
      </c>
    </row>
    <row r="28" spans="1:16" ht="15" customHeight="1" thickBot="1" x14ac:dyDescent="0.3">
      <c r="A28" s="218" t="s">
        <v>55</v>
      </c>
      <c r="B28" s="219"/>
      <c r="C28" s="219"/>
      <c r="D28" s="219"/>
      <c r="E28" s="219"/>
      <c r="F28" s="220"/>
      <c r="G28" s="221" t="s">
        <v>59</v>
      </c>
      <c r="H28" s="221"/>
      <c r="I28" s="222" t="s">
        <v>182</v>
      </c>
      <c r="J28" s="223"/>
    </row>
    <row r="29" spans="1:16" x14ac:dyDescent="0.25">
      <c r="A29" s="144" t="s">
        <v>72</v>
      </c>
      <c r="B29" s="145"/>
      <c r="C29" s="145"/>
      <c r="D29" s="145"/>
      <c r="E29" s="145"/>
      <c r="F29" s="145"/>
      <c r="G29" s="152"/>
      <c r="H29" s="63">
        <f>'JAN 25'!J103</f>
        <v>0</v>
      </c>
      <c r="I29" s="64">
        <f>'JAN 25'!J104</f>
        <v>2760.51</v>
      </c>
      <c r="J29" s="155"/>
      <c r="L29" s="1" t="s">
        <v>98</v>
      </c>
    </row>
    <row r="30" spans="1:16" x14ac:dyDescent="0.25">
      <c r="A30" s="87" t="s">
        <v>73</v>
      </c>
      <c r="B30" s="88"/>
      <c r="C30" s="88"/>
      <c r="D30" s="88"/>
      <c r="E30" s="88"/>
      <c r="F30" s="88"/>
      <c r="G30" s="153"/>
      <c r="H30" s="65"/>
      <c r="I30" s="66">
        <f>I19+I20+I21+I22+I23+I24+I25+I26+I27</f>
        <v>12500</v>
      </c>
      <c r="J30" s="155"/>
      <c r="L30" s="1" t="s">
        <v>98</v>
      </c>
    </row>
    <row r="31" spans="1:16" x14ac:dyDescent="0.25">
      <c r="A31" s="157" t="s">
        <v>74</v>
      </c>
      <c r="B31" s="88"/>
      <c r="C31" s="88"/>
      <c r="D31" s="88"/>
      <c r="E31" s="88"/>
      <c r="F31" s="88"/>
      <c r="G31" s="153"/>
      <c r="H31" s="67">
        <v>0</v>
      </c>
      <c r="I31" s="68"/>
      <c r="J31" s="155"/>
      <c r="L31" s="1" t="s">
        <v>97</v>
      </c>
    </row>
    <row r="32" spans="1:16" x14ac:dyDescent="0.25">
      <c r="A32" s="87" t="s">
        <v>75</v>
      </c>
      <c r="B32" s="88"/>
      <c r="C32" s="88"/>
      <c r="D32" s="88"/>
      <c r="E32" s="88"/>
      <c r="F32" s="88"/>
      <c r="G32" s="153"/>
      <c r="H32" s="65"/>
      <c r="I32" s="66"/>
      <c r="J32" s="155"/>
      <c r="L32" s="1" t="s">
        <v>97</v>
      </c>
    </row>
    <row r="33" spans="1:12" ht="24" customHeight="1" x14ac:dyDescent="0.25">
      <c r="A33" s="87" t="s">
        <v>92</v>
      </c>
      <c r="B33" s="88"/>
      <c r="C33" s="88"/>
      <c r="D33" s="88"/>
      <c r="E33" s="88"/>
      <c r="F33" s="88"/>
      <c r="G33" s="153"/>
      <c r="H33" s="67">
        <v>0</v>
      </c>
      <c r="I33" s="66">
        <v>0</v>
      </c>
      <c r="J33" s="155"/>
      <c r="L33" s="1" t="s">
        <v>97</v>
      </c>
    </row>
    <row r="34" spans="1:12" x14ac:dyDescent="0.25">
      <c r="A34" s="87" t="s">
        <v>76</v>
      </c>
      <c r="B34" s="88"/>
      <c r="C34" s="88"/>
      <c r="D34" s="88"/>
      <c r="E34" s="88"/>
      <c r="F34" s="89"/>
      <c r="G34" s="153"/>
      <c r="H34" s="65"/>
      <c r="I34" s="66">
        <f>I29+I30+I32+I33</f>
        <v>15260.51</v>
      </c>
      <c r="J34" s="155"/>
      <c r="L34" s="1" t="s">
        <v>98</v>
      </c>
    </row>
    <row r="35" spans="1:12" x14ac:dyDescent="0.25">
      <c r="A35" s="87" t="s">
        <v>77</v>
      </c>
      <c r="B35" s="88"/>
      <c r="C35" s="88"/>
      <c r="D35" s="88"/>
      <c r="E35" s="88"/>
      <c r="F35" s="89"/>
      <c r="G35" s="153"/>
      <c r="H35" s="67">
        <f>H29+H31+H33</f>
        <v>0</v>
      </c>
      <c r="I35" s="65"/>
      <c r="J35" s="155"/>
      <c r="L35" s="1" t="s">
        <v>98</v>
      </c>
    </row>
    <row r="36" spans="1:12" ht="15" customHeight="1" thickBot="1" x14ac:dyDescent="0.3">
      <c r="A36" s="168" t="s">
        <v>78</v>
      </c>
      <c r="B36" s="169"/>
      <c r="C36" s="169"/>
      <c r="D36" s="169"/>
      <c r="E36" s="169"/>
      <c r="F36" s="169"/>
      <c r="G36" s="154"/>
      <c r="H36" s="69"/>
      <c r="I36" s="70">
        <f>H35+I34</f>
        <v>15260.51</v>
      </c>
      <c r="J36" s="156"/>
      <c r="L36" s="1" t="s">
        <v>98</v>
      </c>
    </row>
    <row r="38" spans="1:12" x14ac:dyDescent="0.25">
      <c r="A38" s="167" t="s">
        <v>94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2" x14ac:dyDescent="0.25">
      <c r="A39" s="167" t="s">
        <v>21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22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ht="15.75" thickBot="1" x14ac:dyDescent="0.3"/>
    <row r="42" spans="1:12" ht="63" customHeight="1" thickBot="1" x14ac:dyDescent="0.3">
      <c r="A42" s="158" t="s">
        <v>181</v>
      </c>
      <c r="B42" s="159"/>
      <c r="C42" s="159"/>
      <c r="D42" s="159"/>
      <c r="E42" s="159"/>
      <c r="F42" s="159"/>
      <c r="G42" s="159"/>
      <c r="H42" s="159"/>
      <c r="I42" s="159"/>
      <c r="J42" s="160"/>
      <c r="L42" s="8" t="s">
        <v>97</v>
      </c>
    </row>
    <row r="43" spans="1:12" ht="15.75" thickBot="1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2" x14ac:dyDescent="0.25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2" x14ac:dyDescent="0.25">
      <c r="A45" s="162" t="s">
        <v>169</v>
      </c>
      <c r="B45" s="163"/>
      <c r="C45" s="163"/>
      <c r="D45" s="163"/>
      <c r="E45" s="163"/>
      <c r="F45" s="163"/>
      <c r="G45" s="163"/>
      <c r="H45" s="163"/>
      <c r="I45" s="163"/>
      <c r="J45" s="164"/>
    </row>
    <row r="46" spans="1:12" ht="72" x14ac:dyDescent="0.25">
      <c r="A46" s="188" t="s">
        <v>24</v>
      </c>
      <c r="B46" s="189"/>
      <c r="C46" s="189"/>
      <c r="D46" s="189"/>
      <c r="E46" s="189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170" t="s">
        <v>30</v>
      </c>
      <c r="B47" s="171"/>
      <c r="C47" s="171"/>
      <c r="D47" s="171"/>
      <c r="E47" s="171"/>
      <c r="F47" s="74">
        <v>1460</v>
      </c>
      <c r="G47" s="74">
        <v>0</v>
      </c>
      <c r="H47" s="75">
        <v>1460</v>
      </c>
      <c r="I47" s="74">
        <f>G47+H47</f>
        <v>1460</v>
      </c>
      <c r="J47" s="76">
        <v>0</v>
      </c>
      <c r="L47" s="1" t="s">
        <v>97</v>
      </c>
    </row>
    <row r="48" spans="1:12" x14ac:dyDescent="0.25">
      <c r="A48" s="170" t="s">
        <v>31</v>
      </c>
      <c r="B48" s="171"/>
      <c r="C48" s="171"/>
      <c r="D48" s="171"/>
      <c r="E48" s="171"/>
      <c r="F48" s="74">
        <v>0</v>
      </c>
      <c r="G48" s="74">
        <v>0</v>
      </c>
      <c r="H48" s="75">
        <v>0</v>
      </c>
      <c r="I48" s="74">
        <f t="shared" ref="I48:I63" si="0">G48+H48</f>
        <v>0</v>
      </c>
      <c r="J48" s="76">
        <v>0</v>
      </c>
      <c r="L48" s="1" t="s">
        <v>97</v>
      </c>
    </row>
    <row r="49" spans="1:12" x14ac:dyDescent="0.25">
      <c r="A49" s="170" t="s">
        <v>32</v>
      </c>
      <c r="B49" s="171"/>
      <c r="C49" s="171"/>
      <c r="D49" s="171"/>
      <c r="E49" s="171"/>
      <c r="F49" s="74">
        <v>3280.71</v>
      </c>
      <c r="G49" s="74">
        <v>0</v>
      </c>
      <c r="H49" s="75">
        <v>3280.71</v>
      </c>
      <c r="I49" s="74">
        <f t="shared" si="0"/>
        <v>3280.71</v>
      </c>
      <c r="J49" s="76">
        <v>0</v>
      </c>
      <c r="L49" s="1" t="s">
        <v>97</v>
      </c>
    </row>
    <row r="50" spans="1:12" x14ac:dyDescent="0.25">
      <c r="A50" s="170" t="s">
        <v>33</v>
      </c>
      <c r="B50" s="171"/>
      <c r="C50" s="171"/>
      <c r="D50" s="171"/>
      <c r="E50" s="171"/>
      <c r="F50" s="74">
        <v>0</v>
      </c>
      <c r="G50" s="74">
        <v>0</v>
      </c>
      <c r="H50" s="75">
        <v>0</v>
      </c>
      <c r="I50" s="74">
        <f t="shared" si="0"/>
        <v>0</v>
      </c>
      <c r="J50" s="76">
        <v>0</v>
      </c>
      <c r="L50" s="1" t="s">
        <v>97</v>
      </c>
    </row>
    <row r="51" spans="1:12" x14ac:dyDescent="0.25">
      <c r="A51" s="170" t="s">
        <v>34</v>
      </c>
      <c r="B51" s="171"/>
      <c r="C51" s="171"/>
      <c r="D51" s="171"/>
      <c r="E51" s="171"/>
      <c r="F51" s="74">
        <v>6897.71</v>
      </c>
      <c r="G51" s="74">
        <v>0</v>
      </c>
      <c r="H51" s="75">
        <v>6897.71</v>
      </c>
      <c r="I51" s="74">
        <f t="shared" si="0"/>
        <v>6897.71</v>
      </c>
      <c r="J51" s="76">
        <v>0</v>
      </c>
      <c r="L51" s="1" t="s">
        <v>97</v>
      </c>
    </row>
    <row r="52" spans="1:12" x14ac:dyDescent="0.25">
      <c r="A52" s="170" t="s">
        <v>35</v>
      </c>
      <c r="B52" s="171"/>
      <c r="C52" s="171"/>
      <c r="D52" s="171"/>
      <c r="E52" s="171"/>
      <c r="F52" s="74">
        <v>0</v>
      </c>
      <c r="G52" s="74">
        <v>0</v>
      </c>
      <c r="H52" s="75">
        <v>0</v>
      </c>
      <c r="I52" s="74">
        <f t="shared" si="0"/>
        <v>0</v>
      </c>
      <c r="J52" s="76">
        <v>0</v>
      </c>
      <c r="L52" s="1" t="s">
        <v>97</v>
      </c>
    </row>
    <row r="53" spans="1:12" x14ac:dyDescent="0.25">
      <c r="A53" s="170" t="s">
        <v>36</v>
      </c>
      <c r="B53" s="171"/>
      <c r="C53" s="171"/>
      <c r="D53" s="171"/>
      <c r="E53" s="171"/>
      <c r="F53" s="74">
        <v>0</v>
      </c>
      <c r="G53" s="74">
        <v>0</v>
      </c>
      <c r="H53" s="75">
        <v>0</v>
      </c>
      <c r="I53" s="74">
        <f t="shared" si="0"/>
        <v>0</v>
      </c>
      <c r="J53" s="76">
        <v>0</v>
      </c>
      <c r="L53" s="1" t="s">
        <v>97</v>
      </c>
    </row>
    <row r="54" spans="1:12" ht="15" customHeight="1" x14ac:dyDescent="0.25">
      <c r="A54" s="174" t="s">
        <v>64</v>
      </c>
      <c r="B54" s="175"/>
      <c r="C54" s="175"/>
      <c r="D54" s="175"/>
      <c r="E54" s="176"/>
      <c r="F54" s="74">
        <v>0</v>
      </c>
      <c r="G54" s="74">
        <v>0</v>
      </c>
      <c r="H54" s="75">
        <v>0</v>
      </c>
      <c r="I54" s="74">
        <f t="shared" si="0"/>
        <v>0</v>
      </c>
      <c r="J54" s="76">
        <v>0</v>
      </c>
      <c r="L54" s="1" t="s">
        <v>97</v>
      </c>
    </row>
    <row r="55" spans="1:12" x14ac:dyDescent="0.25">
      <c r="A55" s="177"/>
      <c r="B55" s="178"/>
      <c r="C55" s="178"/>
      <c r="D55" s="178"/>
      <c r="E55" s="179"/>
      <c r="F55" s="74">
        <v>0</v>
      </c>
      <c r="G55" s="74">
        <v>0</v>
      </c>
      <c r="H55" s="75">
        <v>0</v>
      </c>
      <c r="I55" s="74">
        <f t="shared" si="0"/>
        <v>0</v>
      </c>
      <c r="J55" s="76">
        <v>0</v>
      </c>
      <c r="L55" s="1" t="s">
        <v>97</v>
      </c>
    </row>
    <row r="56" spans="1:12" x14ac:dyDescent="0.25">
      <c r="A56" s="180"/>
      <c r="B56" s="181"/>
      <c r="C56" s="181"/>
      <c r="D56" s="181"/>
      <c r="E56" s="182"/>
      <c r="F56" s="74">
        <v>0</v>
      </c>
      <c r="G56" s="74">
        <v>0</v>
      </c>
      <c r="H56" s="75">
        <v>0</v>
      </c>
      <c r="I56" s="74">
        <f t="shared" si="0"/>
        <v>0</v>
      </c>
      <c r="J56" s="76">
        <v>0</v>
      </c>
      <c r="L56" s="1" t="s">
        <v>97</v>
      </c>
    </row>
    <row r="57" spans="1:12" x14ac:dyDescent="0.25">
      <c r="A57" s="170" t="s">
        <v>37</v>
      </c>
      <c r="B57" s="171"/>
      <c r="C57" s="171"/>
      <c r="D57" s="171"/>
      <c r="E57" s="171"/>
      <c r="F57" s="74">
        <v>0</v>
      </c>
      <c r="G57" s="74">
        <v>0</v>
      </c>
      <c r="H57" s="75">
        <v>0</v>
      </c>
      <c r="I57" s="74">
        <f t="shared" si="0"/>
        <v>0</v>
      </c>
      <c r="J57" s="76">
        <v>0</v>
      </c>
      <c r="L57" s="1" t="s">
        <v>97</v>
      </c>
    </row>
    <row r="58" spans="1:12" x14ac:dyDescent="0.25">
      <c r="A58" s="170" t="s">
        <v>38</v>
      </c>
      <c r="B58" s="171"/>
      <c r="C58" s="171"/>
      <c r="D58" s="171"/>
      <c r="E58" s="171"/>
      <c r="F58" s="74">
        <v>0</v>
      </c>
      <c r="G58" s="74">
        <v>0</v>
      </c>
      <c r="H58" s="75">
        <v>0</v>
      </c>
      <c r="I58" s="74">
        <f t="shared" si="0"/>
        <v>0</v>
      </c>
      <c r="J58" s="76">
        <v>0</v>
      </c>
      <c r="L58" s="1" t="s">
        <v>97</v>
      </c>
    </row>
    <row r="59" spans="1:12" x14ac:dyDescent="0.25">
      <c r="A59" s="170" t="s">
        <v>39</v>
      </c>
      <c r="B59" s="171"/>
      <c r="C59" s="171"/>
      <c r="D59" s="171"/>
      <c r="E59" s="171"/>
      <c r="F59" s="74">
        <v>1374.73</v>
      </c>
      <c r="G59" s="74">
        <v>0</v>
      </c>
      <c r="H59" s="75">
        <v>1374.73</v>
      </c>
      <c r="I59" s="74">
        <f t="shared" si="0"/>
        <v>1374.73</v>
      </c>
      <c r="J59" s="76">
        <v>0</v>
      </c>
      <c r="L59" s="1" t="s">
        <v>97</v>
      </c>
    </row>
    <row r="60" spans="1:12" x14ac:dyDescent="0.25">
      <c r="A60" s="170" t="s">
        <v>40</v>
      </c>
      <c r="B60" s="171"/>
      <c r="C60" s="171"/>
      <c r="D60" s="171"/>
      <c r="E60" s="171"/>
      <c r="F60" s="74">
        <v>0</v>
      </c>
      <c r="G60" s="74">
        <v>0</v>
      </c>
      <c r="H60" s="75">
        <v>0</v>
      </c>
      <c r="I60" s="74">
        <f t="shared" si="0"/>
        <v>0</v>
      </c>
      <c r="J60" s="76">
        <v>0</v>
      </c>
      <c r="L60" s="1" t="s">
        <v>97</v>
      </c>
    </row>
    <row r="61" spans="1:12" x14ac:dyDescent="0.25">
      <c r="A61" s="170" t="s">
        <v>41</v>
      </c>
      <c r="B61" s="171"/>
      <c r="C61" s="171"/>
      <c r="D61" s="171"/>
      <c r="E61" s="171"/>
      <c r="F61" s="74">
        <v>0</v>
      </c>
      <c r="G61" s="74">
        <v>0</v>
      </c>
      <c r="H61" s="75">
        <v>0</v>
      </c>
      <c r="I61" s="74">
        <f t="shared" si="0"/>
        <v>0</v>
      </c>
      <c r="J61" s="76">
        <v>0</v>
      </c>
      <c r="L61" s="1" t="s">
        <v>97</v>
      </c>
    </row>
    <row r="62" spans="1:12" x14ac:dyDescent="0.25">
      <c r="A62" s="170" t="s">
        <v>42</v>
      </c>
      <c r="B62" s="171"/>
      <c r="C62" s="171"/>
      <c r="D62" s="171"/>
      <c r="E62" s="171"/>
      <c r="F62" s="74">
        <v>0</v>
      </c>
      <c r="G62" s="74">
        <v>0</v>
      </c>
      <c r="H62" s="75">
        <v>0</v>
      </c>
      <c r="I62" s="74">
        <f t="shared" si="0"/>
        <v>0</v>
      </c>
      <c r="J62" s="76">
        <v>0</v>
      </c>
      <c r="L62" s="1" t="s">
        <v>97</v>
      </c>
    </row>
    <row r="63" spans="1:12" x14ac:dyDescent="0.25">
      <c r="A63" s="170" t="s">
        <v>43</v>
      </c>
      <c r="B63" s="171"/>
      <c r="C63" s="171"/>
      <c r="D63" s="171"/>
      <c r="E63" s="171"/>
      <c r="F63" s="74">
        <v>3.8</v>
      </c>
      <c r="G63" s="74">
        <v>0</v>
      </c>
      <c r="H63" s="75">
        <v>3.8</v>
      </c>
      <c r="I63" s="74">
        <f t="shared" si="0"/>
        <v>3.8</v>
      </c>
      <c r="J63" s="76">
        <v>0</v>
      </c>
      <c r="L63" s="1" t="s">
        <v>97</v>
      </c>
    </row>
    <row r="64" spans="1:12" x14ac:dyDescent="0.25">
      <c r="A64" s="170" t="s">
        <v>44</v>
      </c>
      <c r="B64" s="171"/>
      <c r="C64" s="171"/>
      <c r="D64" s="171"/>
      <c r="E64" s="171"/>
      <c r="F64" s="74">
        <v>0</v>
      </c>
      <c r="G64" s="74">
        <v>0</v>
      </c>
      <c r="H64" s="75">
        <v>0</v>
      </c>
      <c r="I64" s="74">
        <v>0</v>
      </c>
      <c r="J64" s="76">
        <v>0</v>
      </c>
      <c r="L64" s="1" t="s">
        <v>97</v>
      </c>
    </row>
    <row r="65" spans="1:12" ht="15.75" thickBot="1" x14ac:dyDescent="0.3">
      <c r="A65" s="172" t="s">
        <v>45</v>
      </c>
      <c r="B65" s="173"/>
      <c r="C65" s="173"/>
      <c r="D65" s="173"/>
      <c r="E65" s="173"/>
      <c r="F65" s="77">
        <f>I65</f>
        <v>13016.949999999999</v>
      </c>
      <c r="G65" s="77">
        <f t="shared" ref="G65:J65" si="1">SUM(G47:G64)</f>
        <v>0</v>
      </c>
      <c r="H65" s="78">
        <f t="shared" si="1"/>
        <v>13016.949999999999</v>
      </c>
      <c r="I65" s="77">
        <f t="shared" si="1"/>
        <v>13016.949999999999</v>
      </c>
      <c r="J65" s="79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0" t="s">
        <v>23</v>
      </c>
      <c r="B67" s="101"/>
      <c r="C67" s="101"/>
      <c r="D67" s="101"/>
      <c r="E67" s="101"/>
      <c r="F67" s="101"/>
      <c r="G67" s="101"/>
      <c r="H67" s="101"/>
      <c r="I67" s="101"/>
      <c r="J67" s="102"/>
    </row>
    <row r="68" spans="1:12" x14ac:dyDescent="0.25">
      <c r="A68" s="185" t="s">
        <v>65</v>
      </c>
      <c r="B68" s="186"/>
      <c r="C68" s="186"/>
      <c r="D68" s="186"/>
      <c r="E68" s="186"/>
      <c r="F68" s="186"/>
      <c r="G68" s="186"/>
      <c r="H68" s="186"/>
      <c r="I68" s="186"/>
      <c r="J68" s="187"/>
    </row>
    <row r="69" spans="1:12" ht="72" x14ac:dyDescent="0.25">
      <c r="A69" s="188" t="s">
        <v>24</v>
      </c>
      <c r="B69" s="189"/>
      <c r="C69" s="189"/>
      <c r="D69" s="189"/>
      <c r="E69" s="189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170" t="s">
        <v>30</v>
      </c>
      <c r="B70" s="171"/>
      <c r="C70" s="171"/>
      <c r="D70" s="171"/>
      <c r="E70" s="171"/>
      <c r="F70" s="74">
        <v>0</v>
      </c>
      <c r="G70" s="74">
        <v>0</v>
      </c>
      <c r="H70" s="75">
        <v>0</v>
      </c>
      <c r="I70" s="74">
        <f>G70+H70</f>
        <v>0</v>
      </c>
      <c r="J70" s="76">
        <v>0</v>
      </c>
      <c r="L70" s="1" t="s">
        <v>97</v>
      </c>
    </row>
    <row r="71" spans="1:12" x14ac:dyDescent="0.25">
      <c r="A71" s="170" t="s">
        <v>31</v>
      </c>
      <c r="B71" s="171"/>
      <c r="C71" s="171"/>
      <c r="D71" s="171"/>
      <c r="E71" s="171"/>
      <c r="F71" s="74">
        <v>0</v>
      </c>
      <c r="G71" s="74">
        <v>0</v>
      </c>
      <c r="H71" s="75">
        <v>0</v>
      </c>
      <c r="I71" s="74">
        <f t="shared" ref="I71:I86" si="2">G71+H71</f>
        <v>0</v>
      </c>
      <c r="J71" s="76">
        <v>0</v>
      </c>
      <c r="L71" s="1" t="s">
        <v>97</v>
      </c>
    </row>
    <row r="72" spans="1:12" x14ac:dyDescent="0.25">
      <c r="A72" s="170" t="s">
        <v>32</v>
      </c>
      <c r="B72" s="171"/>
      <c r="C72" s="171"/>
      <c r="D72" s="171"/>
      <c r="E72" s="171"/>
      <c r="F72" s="74">
        <v>0</v>
      </c>
      <c r="G72" s="74">
        <v>0</v>
      </c>
      <c r="H72" s="75">
        <v>0</v>
      </c>
      <c r="I72" s="74">
        <f t="shared" si="2"/>
        <v>0</v>
      </c>
      <c r="J72" s="76">
        <v>0</v>
      </c>
      <c r="L72" s="1" t="s">
        <v>97</v>
      </c>
    </row>
    <row r="73" spans="1:12" x14ac:dyDescent="0.25">
      <c r="A73" s="170" t="s">
        <v>33</v>
      </c>
      <c r="B73" s="171"/>
      <c r="C73" s="171"/>
      <c r="D73" s="171"/>
      <c r="E73" s="171"/>
      <c r="F73" s="74">
        <v>0</v>
      </c>
      <c r="G73" s="74">
        <v>0</v>
      </c>
      <c r="H73" s="75">
        <v>0</v>
      </c>
      <c r="I73" s="74">
        <f t="shared" si="2"/>
        <v>0</v>
      </c>
      <c r="J73" s="76">
        <v>0</v>
      </c>
      <c r="L73" s="1" t="s">
        <v>97</v>
      </c>
    </row>
    <row r="74" spans="1:12" x14ac:dyDescent="0.25">
      <c r="A74" s="170" t="s">
        <v>34</v>
      </c>
      <c r="B74" s="171"/>
      <c r="C74" s="171"/>
      <c r="D74" s="171"/>
      <c r="E74" s="171"/>
      <c r="F74" s="74">
        <v>0</v>
      </c>
      <c r="G74" s="74">
        <v>0</v>
      </c>
      <c r="H74" s="75">
        <v>0</v>
      </c>
      <c r="I74" s="74">
        <f t="shared" si="2"/>
        <v>0</v>
      </c>
      <c r="J74" s="76">
        <v>0</v>
      </c>
      <c r="L74" s="1" t="s">
        <v>97</v>
      </c>
    </row>
    <row r="75" spans="1:12" x14ac:dyDescent="0.25">
      <c r="A75" s="170" t="s">
        <v>35</v>
      </c>
      <c r="B75" s="171"/>
      <c r="C75" s="171"/>
      <c r="D75" s="171"/>
      <c r="E75" s="171"/>
      <c r="F75" s="74">
        <v>0</v>
      </c>
      <c r="G75" s="74">
        <v>0</v>
      </c>
      <c r="H75" s="75">
        <v>0</v>
      </c>
      <c r="I75" s="74">
        <f t="shared" si="2"/>
        <v>0</v>
      </c>
      <c r="J75" s="76">
        <v>0</v>
      </c>
      <c r="L75" s="1" t="s">
        <v>97</v>
      </c>
    </row>
    <row r="76" spans="1:12" x14ac:dyDescent="0.25">
      <c r="A76" s="170" t="s">
        <v>36</v>
      </c>
      <c r="B76" s="171"/>
      <c r="C76" s="171"/>
      <c r="D76" s="171"/>
      <c r="E76" s="171"/>
      <c r="F76" s="74">
        <v>0</v>
      </c>
      <c r="G76" s="74">
        <v>0</v>
      </c>
      <c r="H76" s="75">
        <v>0</v>
      </c>
      <c r="I76" s="74">
        <f t="shared" si="2"/>
        <v>0</v>
      </c>
      <c r="J76" s="76">
        <v>0</v>
      </c>
      <c r="L76" s="1" t="s">
        <v>97</v>
      </c>
    </row>
    <row r="77" spans="1:12" x14ac:dyDescent="0.25">
      <c r="A77" s="174" t="s">
        <v>87</v>
      </c>
      <c r="B77" s="175"/>
      <c r="C77" s="175"/>
      <c r="D77" s="175"/>
      <c r="E77" s="176"/>
      <c r="F77" s="74">
        <v>0</v>
      </c>
      <c r="G77" s="74">
        <v>0</v>
      </c>
      <c r="H77" s="75">
        <v>0</v>
      </c>
      <c r="I77" s="74">
        <f t="shared" si="2"/>
        <v>0</v>
      </c>
      <c r="J77" s="76">
        <v>0</v>
      </c>
      <c r="L77" s="1" t="s">
        <v>97</v>
      </c>
    </row>
    <row r="78" spans="1:12" x14ac:dyDescent="0.25">
      <c r="A78" s="177"/>
      <c r="B78" s="178"/>
      <c r="C78" s="178"/>
      <c r="D78" s="178"/>
      <c r="E78" s="179"/>
      <c r="F78" s="74">
        <v>0</v>
      </c>
      <c r="G78" s="74">
        <v>0</v>
      </c>
      <c r="H78" s="75">
        <v>0</v>
      </c>
      <c r="I78" s="74">
        <f t="shared" si="2"/>
        <v>0</v>
      </c>
      <c r="J78" s="76">
        <v>0</v>
      </c>
      <c r="L78" s="1" t="s">
        <v>97</v>
      </c>
    </row>
    <row r="79" spans="1:12" x14ac:dyDescent="0.25">
      <c r="A79" s="180"/>
      <c r="B79" s="181"/>
      <c r="C79" s="181"/>
      <c r="D79" s="181"/>
      <c r="E79" s="182"/>
      <c r="F79" s="74">
        <v>0</v>
      </c>
      <c r="G79" s="74">
        <v>0</v>
      </c>
      <c r="H79" s="75">
        <v>0</v>
      </c>
      <c r="I79" s="74">
        <f t="shared" si="2"/>
        <v>0</v>
      </c>
      <c r="J79" s="76">
        <v>0</v>
      </c>
      <c r="L79" s="1" t="s">
        <v>97</v>
      </c>
    </row>
    <row r="80" spans="1:12" x14ac:dyDescent="0.25">
      <c r="A80" s="170" t="s">
        <v>37</v>
      </c>
      <c r="B80" s="171"/>
      <c r="C80" s="171"/>
      <c r="D80" s="171"/>
      <c r="E80" s="171"/>
      <c r="F80" s="74">
        <v>0</v>
      </c>
      <c r="G80" s="74">
        <v>0</v>
      </c>
      <c r="H80" s="75">
        <v>0</v>
      </c>
      <c r="I80" s="74">
        <f t="shared" si="2"/>
        <v>0</v>
      </c>
      <c r="J80" s="76">
        <v>0</v>
      </c>
      <c r="L80" s="1" t="s">
        <v>97</v>
      </c>
    </row>
    <row r="81" spans="1:12" x14ac:dyDescent="0.25">
      <c r="A81" s="170" t="s">
        <v>38</v>
      </c>
      <c r="B81" s="171"/>
      <c r="C81" s="171"/>
      <c r="D81" s="171"/>
      <c r="E81" s="171"/>
      <c r="F81" s="74">
        <v>0</v>
      </c>
      <c r="G81" s="74">
        <v>0</v>
      </c>
      <c r="H81" s="75">
        <v>0</v>
      </c>
      <c r="I81" s="74">
        <f t="shared" si="2"/>
        <v>0</v>
      </c>
      <c r="J81" s="76">
        <v>0</v>
      </c>
      <c r="L81" s="1" t="s">
        <v>97</v>
      </c>
    </row>
    <row r="82" spans="1:12" x14ac:dyDescent="0.25">
      <c r="A82" s="170" t="s">
        <v>39</v>
      </c>
      <c r="B82" s="171"/>
      <c r="C82" s="171"/>
      <c r="D82" s="171"/>
      <c r="E82" s="171"/>
      <c r="F82" s="74">
        <v>0</v>
      </c>
      <c r="G82" s="74">
        <v>0</v>
      </c>
      <c r="H82" s="75">
        <v>0</v>
      </c>
      <c r="I82" s="74">
        <f t="shared" si="2"/>
        <v>0</v>
      </c>
      <c r="J82" s="76">
        <v>0</v>
      </c>
      <c r="L82" s="1" t="s">
        <v>97</v>
      </c>
    </row>
    <row r="83" spans="1:12" x14ac:dyDescent="0.25">
      <c r="A83" s="170" t="s">
        <v>40</v>
      </c>
      <c r="B83" s="171"/>
      <c r="C83" s="171"/>
      <c r="D83" s="171"/>
      <c r="E83" s="171"/>
      <c r="F83" s="74">
        <v>0</v>
      </c>
      <c r="G83" s="74">
        <v>0</v>
      </c>
      <c r="H83" s="75">
        <v>0</v>
      </c>
      <c r="I83" s="74">
        <f t="shared" si="2"/>
        <v>0</v>
      </c>
      <c r="J83" s="76">
        <v>0</v>
      </c>
      <c r="L83" s="1" t="s">
        <v>97</v>
      </c>
    </row>
    <row r="84" spans="1:12" x14ac:dyDescent="0.25">
      <c r="A84" s="170" t="s">
        <v>41</v>
      </c>
      <c r="B84" s="171"/>
      <c r="C84" s="171"/>
      <c r="D84" s="171"/>
      <c r="E84" s="171"/>
      <c r="F84" s="74">
        <v>0</v>
      </c>
      <c r="G84" s="74">
        <v>0</v>
      </c>
      <c r="H84" s="75">
        <v>0</v>
      </c>
      <c r="I84" s="74">
        <f t="shared" si="2"/>
        <v>0</v>
      </c>
      <c r="J84" s="76">
        <v>0</v>
      </c>
      <c r="L84" s="1" t="s">
        <v>97</v>
      </c>
    </row>
    <row r="85" spans="1:12" x14ac:dyDescent="0.25">
      <c r="A85" s="170" t="s">
        <v>42</v>
      </c>
      <c r="B85" s="171"/>
      <c r="C85" s="171"/>
      <c r="D85" s="171"/>
      <c r="E85" s="171"/>
      <c r="F85" s="74">
        <v>0</v>
      </c>
      <c r="G85" s="74">
        <v>0</v>
      </c>
      <c r="H85" s="75">
        <v>0</v>
      </c>
      <c r="I85" s="74">
        <f t="shared" si="2"/>
        <v>0</v>
      </c>
      <c r="J85" s="76">
        <v>0</v>
      </c>
      <c r="L85" s="1" t="s">
        <v>97</v>
      </c>
    </row>
    <row r="86" spans="1:12" x14ac:dyDescent="0.25">
      <c r="A86" s="170" t="s">
        <v>43</v>
      </c>
      <c r="B86" s="171"/>
      <c r="C86" s="171"/>
      <c r="D86" s="171"/>
      <c r="E86" s="171"/>
      <c r="F86" s="74">
        <v>0</v>
      </c>
      <c r="G86" s="74">
        <v>0</v>
      </c>
      <c r="H86" s="75">
        <v>0</v>
      </c>
      <c r="I86" s="74">
        <f t="shared" si="2"/>
        <v>0</v>
      </c>
      <c r="J86" s="76">
        <v>0</v>
      </c>
      <c r="L86" s="1" t="s">
        <v>97</v>
      </c>
    </row>
    <row r="87" spans="1:12" x14ac:dyDescent="0.25">
      <c r="A87" s="170" t="s">
        <v>44</v>
      </c>
      <c r="B87" s="171"/>
      <c r="C87" s="171"/>
      <c r="D87" s="171"/>
      <c r="E87" s="171"/>
      <c r="F87" s="74">
        <v>0</v>
      </c>
      <c r="G87" s="74">
        <v>0</v>
      </c>
      <c r="H87" s="75">
        <v>0</v>
      </c>
      <c r="I87" s="74">
        <v>0</v>
      </c>
      <c r="J87" s="76">
        <v>0</v>
      </c>
      <c r="L87" s="1" t="s">
        <v>97</v>
      </c>
    </row>
    <row r="88" spans="1:12" ht="15.75" thickBot="1" x14ac:dyDescent="0.3">
      <c r="A88" s="172" t="s">
        <v>45</v>
      </c>
      <c r="B88" s="173"/>
      <c r="C88" s="173"/>
      <c r="D88" s="173"/>
      <c r="E88" s="173"/>
      <c r="F88" s="77">
        <f>I88</f>
        <v>0</v>
      </c>
      <c r="G88" s="77">
        <f t="shared" ref="G88:J88" si="3">SUM(G70:G87)</f>
        <v>0</v>
      </c>
      <c r="H88" s="78">
        <f t="shared" si="3"/>
        <v>0</v>
      </c>
      <c r="I88" s="77">
        <f t="shared" si="3"/>
        <v>0</v>
      </c>
      <c r="J88" s="79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217" t="s">
        <v>46</v>
      </c>
      <c r="B90" s="217"/>
      <c r="C90" s="217"/>
      <c r="D90" s="217"/>
      <c r="E90" s="217"/>
      <c r="F90" s="217"/>
      <c r="G90" s="217"/>
      <c r="H90" s="217"/>
      <c r="I90" s="217"/>
      <c r="J90" s="217"/>
    </row>
    <row r="91" spans="1:12" x14ac:dyDescent="0.25">
      <c r="A91" s="167" t="s">
        <v>47</v>
      </c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2" x14ac:dyDescent="0.25">
      <c r="A92" s="167" t="s">
        <v>48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49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ht="21" customHeight="1" x14ac:dyDescent="0.25">
      <c r="A94" s="199" t="s">
        <v>50</v>
      </c>
      <c r="B94" s="200"/>
      <c r="C94" s="200"/>
      <c r="D94" s="200"/>
      <c r="E94" s="200"/>
      <c r="F94" s="200"/>
      <c r="G94" s="200"/>
      <c r="H94" s="200"/>
      <c r="I94" s="200"/>
      <c r="J94" s="200"/>
    </row>
    <row r="95" spans="1:12" ht="41.1" customHeight="1" x14ac:dyDescent="0.25">
      <c r="A95" s="201" t="s">
        <v>51</v>
      </c>
      <c r="B95" s="201"/>
      <c r="C95" s="201"/>
      <c r="D95" s="201"/>
      <c r="E95" s="201"/>
      <c r="F95" s="201"/>
      <c r="G95" s="201"/>
      <c r="H95" s="201"/>
      <c r="I95" s="201"/>
      <c r="J95" s="201"/>
    </row>
    <row r="96" spans="1:12" ht="15.75" thickBot="1" x14ac:dyDescent="0.3">
      <c r="A96" s="202" t="s">
        <v>52</v>
      </c>
      <c r="B96" s="202"/>
      <c r="C96" s="202"/>
      <c r="D96" s="202"/>
      <c r="E96" s="202"/>
      <c r="F96" s="202"/>
      <c r="G96" s="202"/>
      <c r="H96" s="202"/>
      <c r="I96" s="202"/>
      <c r="J96" s="202"/>
    </row>
    <row r="97" spans="1:12" ht="15.75" thickBot="1" x14ac:dyDescent="0.3">
      <c r="A97" s="194" t="s">
        <v>53</v>
      </c>
      <c r="B97" s="195"/>
      <c r="C97" s="195"/>
      <c r="D97" s="195"/>
      <c r="E97" s="195"/>
      <c r="F97" s="195"/>
      <c r="G97" s="195"/>
      <c r="H97" s="195"/>
      <c r="I97" s="195"/>
      <c r="J97" s="196"/>
    </row>
    <row r="98" spans="1:12" x14ac:dyDescent="0.25">
      <c r="A98" s="197" t="s">
        <v>173</v>
      </c>
      <c r="B98" s="198"/>
      <c r="C98" s="198"/>
      <c r="D98" s="198"/>
      <c r="E98" s="198"/>
      <c r="F98" s="198"/>
      <c r="G98" s="198"/>
      <c r="H98" s="198"/>
      <c r="I98" s="203"/>
      <c r="J98" s="80">
        <f>I36</f>
        <v>15260.51</v>
      </c>
      <c r="L98" s="1" t="s">
        <v>99</v>
      </c>
    </row>
    <row r="99" spans="1:12" ht="15.75" customHeight="1" x14ac:dyDescent="0.25">
      <c r="A99" s="85" t="s">
        <v>174</v>
      </c>
      <c r="B99" s="86"/>
      <c r="C99" s="86"/>
      <c r="D99" s="86"/>
      <c r="E99" s="86"/>
      <c r="F99" s="86"/>
      <c r="G99" s="86"/>
      <c r="H99" s="86"/>
      <c r="I99" s="204"/>
      <c r="J99" s="81">
        <f>F65+F88</f>
        <v>13016.949999999999</v>
      </c>
      <c r="L99" s="1" t="s">
        <v>99</v>
      </c>
    </row>
    <row r="100" spans="1:12" ht="15.75" customHeight="1" x14ac:dyDescent="0.25">
      <c r="A100" s="85" t="s">
        <v>68</v>
      </c>
      <c r="B100" s="86"/>
      <c r="C100" s="86"/>
      <c r="D100" s="86"/>
      <c r="E100" s="86"/>
      <c r="F100" s="86"/>
      <c r="G100" s="86"/>
      <c r="H100" s="86"/>
      <c r="I100" s="204"/>
      <c r="J100" s="81">
        <f>H35-H88</f>
        <v>0</v>
      </c>
      <c r="L100" s="1" t="s">
        <v>99</v>
      </c>
    </row>
    <row r="101" spans="1:12" ht="15.75" customHeight="1" x14ac:dyDescent="0.25">
      <c r="A101" s="85" t="s">
        <v>175</v>
      </c>
      <c r="B101" s="86"/>
      <c r="C101" s="86"/>
      <c r="D101" s="86"/>
      <c r="E101" s="86"/>
      <c r="F101" s="86"/>
      <c r="G101" s="86"/>
      <c r="H101" s="86"/>
      <c r="I101" s="204"/>
      <c r="J101" s="81">
        <f>I34-H65-J102</f>
        <v>2243.5600000000013</v>
      </c>
      <c r="L101" s="1" t="s">
        <v>99</v>
      </c>
    </row>
    <row r="102" spans="1:12" ht="15.75" customHeight="1" x14ac:dyDescent="0.25">
      <c r="A102" s="85" t="s">
        <v>176</v>
      </c>
      <c r="B102" s="86"/>
      <c r="C102" s="86"/>
      <c r="D102" s="86"/>
      <c r="E102" s="86"/>
      <c r="F102" s="86"/>
      <c r="G102" s="86"/>
      <c r="H102" s="86"/>
      <c r="I102" s="204"/>
      <c r="J102" s="81">
        <v>0</v>
      </c>
      <c r="L102" s="1" t="s">
        <v>97</v>
      </c>
    </row>
    <row r="103" spans="1:12" ht="15.75" customHeight="1" x14ac:dyDescent="0.25">
      <c r="A103" s="85" t="s">
        <v>177</v>
      </c>
      <c r="B103" s="86"/>
      <c r="C103" s="86"/>
      <c r="D103" s="86"/>
      <c r="E103" s="86"/>
      <c r="F103" s="86"/>
      <c r="G103" s="86"/>
      <c r="H103" s="86"/>
      <c r="I103" s="204"/>
      <c r="J103" s="81">
        <f>H35-I88</f>
        <v>0</v>
      </c>
      <c r="L103" s="1" t="s">
        <v>99</v>
      </c>
    </row>
    <row r="104" spans="1:12" ht="15.75" customHeight="1" x14ac:dyDescent="0.25">
      <c r="A104" s="190" t="s">
        <v>178</v>
      </c>
      <c r="B104" s="191"/>
      <c r="C104" s="191"/>
      <c r="D104" s="191"/>
      <c r="E104" s="191"/>
      <c r="F104" s="191"/>
      <c r="G104" s="191"/>
      <c r="H104" s="191"/>
      <c r="I104" s="204"/>
      <c r="J104" s="82">
        <f>I34-H65</f>
        <v>2243.5600000000013</v>
      </c>
      <c r="L104" s="1" t="s">
        <v>99</v>
      </c>
    </row>
    <row r="105" spans="1:12" ht="15.75" customHeight="1" thickBot="1" x14ac:dyDescent="0.3">
      <c r="A105" s="190" t="s">
        <v>179</v>
      </c>
      <c r="B105" s="191"/>
      <c r="C105" s="191"/>
      <c r="D105" s="191"/>
      <c r="E105" s="191"/>
      <c r="F105" s="191"/>
      <c r="G105" s="191"/>
      <c r="H105" s="191"/>
      <c r="I105" s="205"/>
      <c r="J105" s="83">
        <f>J103+J104</f>
        <v>2243.5600000000013</v>
      </c>
      <c r="L105" s="1" t="s">
        <v>99</v>
      </c>
    </row>
    <row r="106" spans="1:12" ht="66" customHeight="1" x14ac:dyDescent="0.25">
      <c r="A106" s="192" t="s">
        <v>54</v>
      </c>
      <c r="B106" s="192"/>
      <c r="C106" s="192"/>
      <c r="D106" s="192"/>
      <c r="E106" s="192"/>
      <c r="F106" s="192"/>
      <c r="G106" s="192"/>
      <c r="H106" s="192"/>
      <c r="I106" s="192"/>
      <c r="J106" s="192"/>
    </row>
    <row r="107" spans="1:12" ht="15.75" x14ac:dyDescent="0.25">
      <c r="A107" s="193" t="s">
        <v>183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83" t="s">
        <v>61</v>
      </c>
      <c r="B111" s="184"/>
      <c r="C111" s="184"/>
      <c r="D111" s="184"/>
      <c r="E111" s="184"/>
      <c r="F111" s="184"/>
      <c r="G111" s="184"/>
      <c r="H111" s="184"/>
      <c r="I111" s="184"/>
      <c r="J111" s="184"/>
    </row>
    <row r="112" spans="1:12" ht="15.75" x14ac:dyDescent="0.25">
      <c r="A112" s="184" t="str">
        <f>E7</f>
        <v>ANTÔNIO ROBERTO ARGERI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">
        <v>62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</sheetData>
  <mergeCells count="163">
    <mergeCell ref="A99:H99"/>
    <mergeCell ref="A100:H100"/>
    <mergeCell ref="A101:H101"/>
    <mergeCell ref="A93:J93"/>
    <mergeCell ref="A94:J94"/>
    <mergeCell ref="A95:J95"/>
    <mergeCell ref="A96:J96"/>
    <mergeCell ref="A97:J97"/>
    <mergeCell ref="A98:H98"/>
    <mergeCell ref="I98:I105"/>
    <mergeCell ref="A113:J113"/>
    <mergeCell ref="A106:J106"/>
    <mergeCell ref="A111:J111"/>
    <mergeCell ref="A112:J112"/>
    <mergeCell ref="A105:H105"/>
    <mergeCell ref="A107:J107"/>
    <mergeCell ref="A102:H102"/>
    <mergeCell ref="A103:H103"/>
    <mergeCell ref="A104:H104"/>
    <mergeCell ref="A91:J91"/>
    <mergeCell ref="A92:J92"/>
    <mergeCell ref="A80:E80"/>
    <mergeCell ref="A81:E81"/>
    <mergeCell ref="A82:E82"/>
    <mergeCell ref="A83:E83"/>
    <mergeCell ref="A84:E84"/>
    <mergeCell ref="A85:E85"/>
    <mergeCell ref="A72:E72"/>
    <mergeCell ref="A73:E73"/>
    <mergeCell ref="A74:E74"/>
    <mergeCell ref="A75:E75"/>
    <mergeCell ref="A76:E76"/>
    <mergeCell ref="A77:E79"/>
    <mergeCell ref="A86:E86"/>
    <mergeCell ref="A87:E87"/>
    <mergeCell ref="A88:E88"/>
    <mergeCell ref="A90:J90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topLeftCell="A76" workbookViewId="0">
      <selection activeCell="K106" sqref="K106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111" t="s">
        <v>56</v>
      </c>
      <c r="F3" s="111"/>
      <c r="G3" s="111"/>
      <c r="H3" s="111"/>
      <c r="I3" s="111"/>
      <c r="J3" s="112"/>
    </row>
    <row r="4" spans="1:15" s="8" customFormat="1" ht="42" customHeight="1" x14ac:dyDescent="0.25">
      <c r="A4" s="90" t="s">
        <v>1</v>
      </c>
      <c r="B4" s="91"/>
      <c r="C4" s="91"/>
      <c r="D4" s="91"/>
      <c r="E4" s="113" t="s">
        <v>160</v>
      </c>
      <c r="F4" s="113"/>
      <c r="G4" s="113"/>
      <c r="H4" s="113"/>
      <c r="I4" s="113"/>
      <c r="J4" s="114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2" t="s">
        <v>161</v>
      </c>
      <c r="F5" s="92"/>
      <c r="G5" s="92"/>
      <c r="H5" s="92"/>
      <c r="I5" s="92"/>
      <c r="J5" s="93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162</v>
      </c>
      <c r="F6" s="92"/>
      <c r="G6" s="92"/>
      <c r="H6" s="92"/>
      <c r="I6" s="92"/>
      <c r="J6" s="93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92" t="s">
        <v>163</v>
      </c>
      <c r="F7" s="92"/>
      <c r="G7" s="92"/>
      <c r="H7" s="92"/>
      <c r="I7" s="92"/>
      <c r="J7" s="93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92" t="s">
        <v>164</v>
      </c>
      <c r="F8" s="92"/>
      <c r="G8" s="92"/>
      <c r="H8" s="92"/>
      <c r="I8" s="92"/>
      <c r="J8" s="93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118" t="s">
        <v>165</v>
      </c>
      <c r="F9" s="118"/>
      <c r="G9" s="118"/>
      <c r="H9" s="118"/>
      <c r="I9" s="118"/>
      <c r="J9" s="119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92" t="s">
        <v>134</v>
      </c>
      <c r="F10" s="92"/>
      <c r="G10" s="92"/>
      <c r="H10" s="92"/>
      <c r="I10" s="92"/>
      <c r="J10" s="93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122" t="s">
        <v>166</v>
      </c>
      <c r="F11" s="122"/>
      <c r="G11" s="122"/>
      <c r="H11" s="122"/>
      <c r="I11" s="122"/>
      <c r="J11" s="123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61" t="s">
        <v>58</v>
      </c>
      <c r="E13" s="116" t="s">
        <v>131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62">
        <v>45809</v>
      </c>
      <c r="E14" s="96">
        <v>45649</v>
      </c>
      <c r="F14" s="96"/>
      <c r="G14" s="96" t="s">
        <v>132</v>
      </c>
      <c r="H14" s="97"/>
      <c r="I14" s="98">
        <v>150000</v>
      </c>
      <c r="J14" s="99"/>
      <c r="L14" s="1" t="s">
        <v>97</v>
      </c>
      <c r="M14" s="33"/>
    </row>
    <row r="15" spans="1:15" ht="15.75" thickBot="1" x14ac:dyDescent="0.3">
      <c r="A15" s="124" t="s">
        <v>13</v>
      </c>
      <c r="B15" s="125"/>
      <c r="C15" s="125"/>
      <c r="D15" s="13"/>
      <c r="E15" s="126"/>
      <c r="F15" s="126"/>
      <c r="G15" s="126"/>
      <c r="H15" s="126"/>
      <c r="I15" s="126"/>
      <c r="J15" s="127"/>
      <c r="L15" s="1" t="s">
        <v>97</v>
      </c>
      <c r="M15" s="34"/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0" t="s">
        <v>14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6" ht="37.5" customHeight="1" x14ac:dyDescent="0.25">
      <c r="A18" s="103" t="s">
        <v>15</v>
      </c>
      <c r="B18" s="104"/>
      <c r="C18" s="104" t="s">
        <v>16</v>
      </c>
      <c r="D18" s="104"/>
      <c r="E18" s="104" t="s">
        <v>17</v>
      </c>
      <c r="F18" s="104"/>
      <c r="G18" s="104" t="s">
        <v>18</v>
      </c>
      <c r="H18" s="104"/>
      <c r="I18" s="104" t="s">
        <v>19</v>
      </c>
      <c r="J18" s="105"/>
      <c r="M18" s="57"/>
      <c r="N18" s="57"/>
      <c r="O18" s="57"/>
      <c r="P18" s="57"/>
    </row>
    <row r="19" spans="1:16" ht="18.600000000000001" customHeight="1" x14ac:dyDescent="0.25">
      <c r="A19" s="128">
        <v>45723</v>
      </c>
      <c r="B19" s="129"/>
      <c r="C19" s="295">
        <v>12500</v>
      </c>
      <c r="D19" s="134"/>
      <c r="E19" s="132">
        <v>45717</v>
      </c>
      <c r="F19" s="129"/>
      <c r="G19" s="133">
        <v>553345000015004</v>
      </c>
      <c r="H19" s="129"/>
      <c r="I19" s="134">
        <v>12500</v>
      </c>
      <c r="J19" s="135"/>
      <c r="L19" s="1" t="s">
        <v>97</v>
      </c>
      <c r="M19" s="57"/>
      <c r="N19" s="57"/>
      <c r="O19" s="57"/>
      <c r="P19" s="57"/>
    </row>
    <row r="20" spans="1:16" x14ac:dyDescent="0.25">
      <c r="A20" s="128"/>
      <c r="B20" s="129"/>
      <c r="C20" s="295"/>
      <c r="D20" s="134"/>
      <c r="E20" s="132"/>
      <c r="F20" s="129"/>
      <c r="G20" s="133"/>
      <c r="H20" s="129"/>
      <c r="I20" s="134">
        <v>0</v>
      </c>
      <c r="J20" s="135"/>
      <c r="L20" s="1" t="s">
        <v>97</v>
      </c>
      <c r="M20" s="57"/>
      <c r="N20" s="57"/>
      <c r="O20" s="57"/>
      <c r="P20" s="57"/>
    </row>
    <row r="21" spans="1:16" x14ac:dyDescent="0.25">
      <c r="A21" s="136"/>
      <c r="B21" s="137"/>
      <c r="C21" s="138"/>
      <c r="D21" s="139"/>
      <c r="E21" s="140"/>
      <c r="F21" s="137"/>
      <c r="G21" s="138"/>
      <c r="H21" s="139"/>
      <c r="I21" s="134">
        <v>0</v>
      </c>
      <c r="J21" s="135"/>
      <c r="L21" s="1" t="s">
        <v>97</v>
      </c>
    </row>
    <row r="22" spans="1:16" x14ac:dyDescent="0.25">
      <c r="A22" s="136"/>
      <c r="B22" s="137"/>
      <c r="C22" s="138"/>
      <c r="D22" s="139"/>
      <c r="E22" s="140"/>
      <c r="F22" s="137"/>
      <c r="G22" s="138"/>
      <c r="H22" s="139"/>
      <c r="I22" s="134">
        <v>0</v>
      </c>
      <c r="J22" s="135"/>
      <c r="L22" s="1" t="s">
        <v>97</v>
      </c>
    </row>
    <row r="23" spans="1:16" x14ac:dyDescent="0.25">
      <c r="A23" s="136"/>
      <c r="B23" s="137"/>
      <c r="C23" s="138"/>
      <c r="D23" s="139"/>
      <c r="E23" s="140"/>
      <c r="F23" s="137"/>
      <c r="G23" s="138"/>
      <c r="H23" s="139"/>
      <c r="I23" s="134">
        <v>0</v>
      </c>
      <c r="J23" s="135"/>
      <c r="L23" s="1" t="s">
        <v>97</v>
      </c>
    </row>
    <row r="24" spans="1:16" x14ac:dyDescent="0.25">
      <c r="A24" s="141"/>
      <c r="B24" s="139"/>
      <c r="C24" s="142"/>
      <c r="D24" s="143"/>
      <c r="E24" s="138"/>
      <c r="F24" s="139"/>
      <c r="G24" s="138"/>
      <c r="H24" s="139"/>
      <c r="I24" s="134">
        <v>0</v>
      </c>
      <c r="J24" s="135"/>
      <c r="L24" s="1" t="s">
        <v>97</v>
      </c>
    </row>
    <row r="25" spans="1:16" x14ac:dyDescent="0.25">
      <c r="A25" s="141"/>
      <c r="B25" s="139"/>
      <c r="C25" s="142"/>
      <c r="D25" s="143"/>
      <c r="E25" s="138"/>
      <c r="F25" s="139"/>
      <c r="G25" s="138"/>
      <c r="H25" s="139"/>
      <c r="I25" s="134">
        <v>0</v>
      </c>
      <c r="J25" s="135"/>
      <c r="L25" s="1" t="s">
        <v>97</v>
      </c>
    </row>
    <row r="26" spans="1:16" x14ac:dyDescent="0.25">
      <c r="A26" s="141"/>
      <c r="B26" s="139"/>
      <c r="C26" s="142"/>
      <c r="D26" s="143"/>
      <c r="E26" s="138"/>
      <c r="F26" s="139"/>
      <c r="G26" s="138"/>
      <c r="H26" s="139"/>
      <c r="I26" s="134">
        <v>0</v>
      </c>
      <c r="J26" s="135"/>
      <c r="L26" s="1" t="s">
        <v>97</v>
      </c>
    </row>
    <row r="27" spans="1:16" x14ac:dyDescent="0.25">
      <c r="A27" s="141"/>
      <c r="B27" s="139"/>
      <c r="C27" s="142"/>
      <c r="D27" s="143"/>
      <c r="E27" s="138"/>
      <c r="F27" s="139"/>
      <c r="G27" s="138"/>
      <c r="H27" s="139"/>
      <c r="I27" s="134">
        <v>0</v>
      </c>
      <c r="J27" s="135"/>
      <c r="L27" s="1" t="s">
        <v>97</v>
      </c>
    </row>
    <row r="28" spans="1:16" ht="15" customHeight="1" thickBot="1" x14ac:dyDescent="0.3">
      <c r="A28" s="149" t="s">
        <v>55</v>
      </c>
      <c r="B28" s="150"/>
      <c r="C28" s="150"/>
      <c r="D28" s="150"/>
      <c r="E28" s="150"/>
      <c r="F28" s="151"/>
      <c r="G28" s="146" t="s">
        <v>59</v>
      </c>
      <c r="H28" s="146"/>
      <c r="I28" s="147" t="s">
        <v>182</v>
      </c>
      <c r="J28" s="148"/>
    </row>
    <row r="29" spans="1:16" x14ac:dyDescent="0.25">
      <c r="A29" s="296" t="s">
        <v>184</v>
      </c>
      <c r="B29" s="297"/>
      <c r="C29" s="297"/>
      <c r="D29" s="297"/>
      <c r="E29" s="297"/>
      <c r="F29" s="297"/>
      <c r="G29" s="298"/>
      <c r="H29" s="63">
        <f>'FEV 25'!J103</f>
        <v>0</v>
      </c>
      <c r="I29" s="64">
        <f>'FEV 25'!J104</f>
        <v>2243.5600000000013</v>
      </c>
      <c r="J29" s="299"/>
      <c r="L29" s="1" t="s">
        <v>98</v>
      </c>
    </row>
    <row r="30" spans="1:16" x14ac:dyDescent="0.25">
      <c r="A30" s="300" t="s">
        <v>185</v>
      </c>
      <c r="B30" s="301"/>
      <c r="C30" s="301"/>
      <c r="D30" s="301"/>
      <c r="E30" s="301"/>
      <c r="F30" s="301"/>
      <c r="G30" s="302"/>
      <c r="H30" s="65"/>
      <c r="I30" s="66">
        <f>I19+I20+I21+I22+I23+I24+I25+I26+I27</f>
        <v>12500</v>
      </c>
      <c r="J30" s="299"/>
      <c r="L30" s="1" t="s">
        <v>98</v>
      </c>
    </row>
    <row r="31" spans="1:16" x14ac:dyDescent="0.25">
      <c r="A31" s="303" t="s">
        <v>74</v>
      </c>
      <c r="B31" s="301"/>
      <c r="C31" s="301"/>
      <c r="D31" s="301"/>
      <c r="E31" s="301"/>
      <c r="F31" s="301"/>
      <c r="G31" s="302"/>
      <c r="H31" s="67">
        <v>0</v>
      </c>
      <c r="I31" s="68"/>
      <c r="J31" s="299"/>
      <c r="L31" s="1" t="s">
        <v>97</v>
      </c>
    </row>
    <row r="32" spans="1:16" x14ac:dyDescent="0.25">
      <c r="A32" s="300" t="s">
        <v>186</v>
      </c>
      <c r="B32" s="301"/>
      <c r="C32" s="301"/>
      <c r="D32" s="301"/>
      <c r="E32" s="301"/>
      <c r="F32" s="301"/>
      <c r="G32" s="302"/>
      <c r="H32" s="65"/>
      <c r="I32" s="66">
        <v>8.23</v>
      </c>
      <c r="J32" s="299"/>
      <c r="L32" s="1" t="s">
        <v>97</v>
      </c>
    </row>
    <row r="33" spans="1:12" ht="24" customHeight="1" x14ac:dyDescent="0.25">
      <c r="A33" s="300" t="s">
        <v>187</v>
      </c>
      <c r="B33" s="301"/>
      <c r="C33" s="301"/>
      <c r="D33" s="301"/>
      <c r="E33" s="301"/>
      <c r="F33" s="301"/>
      <c r="G33" s="302"/>
      <c r="H33" s="67">
        <v>0</v>
      </c>
      <c r="I33" s="66">
        <v>0</v>
      </c>
      <c r="J33" s="299"/>
      <c r="L33" s="1" t="s">
        <v>97</v>
      </c>
    </row>
    <row r="34" spans="1:12" x14ac:dyDescent="0.25">
      <c r="A34" s="300" t="s">
        <v>188</v>
      </c>
      <c r="B34" s="301"/>
      <c r="C34" s="301"/>
      <c r="D34" s="301"/>
      <c r="E34" s="301"/>
      <c r="F34" s="304"/>
      <c r="G34" s="302"/>
      <c r="H34" s="65"/>
      <c r="I34" s="66">
        <f>I29+I30+I32+I33</f>
        <v>14751.79</v>
      </c>
      <c r="J34" s="299"/>
      <c r="L34" s="1" t="s">
        <v>98</v>
      </c>
    </row>
    <row r="35" spans="1:12" x14ac:dyDescent="0.25">
      <c r="A35" s="300" t="s">
        <v>189</v>
      </c>
      <c r="B35" s="301"/>
      <c r="C35" s="301"/>
      <c r="D35" s="301"/>
      <c r="E35" s="301"/>
      <c r="F35" s="304"/>
      <c r="G35" s="302"/>
      <c r="H35" s="67">
        <f>H29+H31+H33</f>
        <v>0</v>
      </c>
      <c r="I35" s="65"/>
      <c r="J35" s="299"/>
      <c r="L35" s="1" t="s">
        <v>98</v>
      </c>
    </row>
    <row r="36" spans="1:12" ht="15" customHeight="1" thickBot="1" x14ac:dyDescent="0.3">
      <c r="A36" s="305" t="s">
        <v>190</v>
      </c>
      <c r="B36" s="306"/>
      <c r="C36" s="306"/>
      <c r="D36" s="306"/>
      <c r="E36" s="306"/>
      <c r="F36" s="306"/>
      <c r="G36" s="307"/>
      <c r="H36" s="69"/>
      <c r="I36" s="70">
        <f>H35+I34</f>
        <v>14751.79</v>
      </c>
      <c r="J36" s="308"/>
      <c r="L36" s="1" t="s">
        <v>98</v>
      </c>
    </row>
    <row r="38" spans="1:12" x14ac:dyDescent="0.25">
      <c r="A38" s="167" t="s">
        <v>94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2" x14ac:dyDescent="0.25">
      <c r="A39" s="167" t="s">
        <v>21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22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ht="15.75" thickBot="1" x14ac:dyDescent="0.3"/>
    <row r="42" spans="1:12" ht="63" customHeight="1" thickBot="1" x14ac:dyDescent="0.3">
      <c r="A42" s="158" t="s">
        <v>191</v>
      </c>
      <c r="B42" s="159"/>
      <c r="C42" s="159"/>
      <c r="D42" s="159"/>
      <c r="E42" s="159"/>
      <c r="F42" s="159"/>
      <c r="G42" s="159"/>
      <c r="H42" s="159"/>
      <c r="I42" s="159"/>
      <c r="J42" s="160"/>
      <c r="L42" s="8" t="s">
        <v>97</v>
      </c>
    </row>
    <row r="43" spans="1:12" ht="15.75" thickBot="1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2" x14ac:dyDescent="0.25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2" x14ac:dyDescent="0.25">
      <c r="A45" s="162" t="s">
        <v>192</v>
      </c>
      <c r="B45" s="163"/>
      <c r="C45" s="163"/>
      <c r="D45" s="163"/>
      <c r="E45" s="163"/>
      <c r="F45" s="163"/>
      <c r="G45" s="163"/>
      <c r="H45" s="163"/>
      <c r="I45" s="163"/>
      <c r="J45" s="164"/>
    </row>
    <row r="46" spans="1:12" ht="72" x14ac:dyDescent="0.25">
      <c r="A46" s="188" t="s">
        <v>24</v>
      </c>
      <c r="B46" s="189"/>
      <c r="C46" s="189"/>
      <c r="D46" s="189"/>
      <c r="E46" s="189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85" t="s">
        <v>30</v>
      </c>
      <c r="B47" s="86"/>
      <c r="C47" s="86"/>
      <c r="D47" s="86"/>
      <c r="E47" s="86"/>
      <c r="F47" s="74">
        <v>1854.42</v>
      </c>
      <c r="G47" s="74">
        <v>0</v>
      </c>
      <c r="H47" s="75">
        <v>1854.42</v>
      </c>
      <c r="I47" s="74">
        <v>1854.42</v>
      </c>
      <c r="J47" s="76">
        <v>0</v>
      </c>
      <c r="L47" s="1" t="s">
        <v>97</v>
      </c>
    </row>
    <row r="48" spans="1:12" x14ac:dyDescent="0.25">
      <c r="A48" s="85" t="s">
        <v>31</v>
      </c>
      <c r="B48" s="86"/>
      <c r="C48" s="86"/>
      <c r="D48" s="86"/>
      <c r="E48" s="86"/>
      <c r="F48" s="74">
        <v>0</v>
      </c>
      <c r="G48" s="74">
        <v>0</v>
      </c>
      <c r="H48" s="75">
        <v>0</v>
      </c>
      <c r="I48" s="74">
        <f t="shared" ref="I48:I63" si="0">G48+H48</f>
        <v>0</v>
      </c>
      <c r="J48" s="76">
        <v>0</v>
      </c>
      <c r="L48" s="1" t="s">
        <v>97</v>
      </c>
    </row>
    <row r="49" spans="1:12" x14ac:dyDescent="0.25">
      <c r="A49" s="85" t="s">
        <v>32</v>
      </c>
      <c r="B49" s="86"/>
      <c r="C49" s="86"/>
      <c r="D49" s="86"/>
      <c r="E49" s="86"/>
      <c r="F49" s="74">
        <v>2870.18</v>
      </c>
      <c r="G49" s="74">
        <v>0</v>
      </c>
      <c r="H49" s="75">
        <v>2870.18</v>
      </c>
      <c r="I49" s="74">
        <f t="shared" si="0"/>
        <v>2870.18</v>
      </c>
      <c r="J49" s="76">
        <v>0</v>
      </c>
      <c r="L49" s="1" t="s">
        <v>97</v>
      </c>
    </row>
    <row r="50" spans="1:12" x14ac:dyDescent="0.25">
      <c r="A50" s="85" t="s">
        <v>33</v>
      </c>
      <c r="B50" s="86"/>
      <c r="C50" s="86"/>
      <c r="D50" s="86"/>
      <c r="E50" s="86"/>
      <c r="F50" s="74">
        <v>0</v>
      </c>
      <c r="G50" s="74">
        <v>0</v>
      </c>
      <c r="H50" s="75">
        <v>0</v>
      </c>
      <c r="I50" s="74">
        <f t="shared" si="0"/>
        <v>0</v>
      </c>
      <c r="J50" s="76">
        <v>0</v>
      </c>
      <c r="L50" s="1" t="s">
        <v>97</v>
      </c>
    </row>
    <row r="51" spans="1:12" x14ac:dyDescent="0.25">
      <c r="A51" s="85" t="s">
        <v>34</v>
      </c>
      <c r="B51" s="86"/>
      <c r="C51" s="86"/>
      <c r="D51" s="86"/>
      <c r="E51" s="86"/>
      <c r="F51" s="74">
        <v>6499.5</v>
      </c>
      <c r="G51" s="74">
        <v>0</v>
      </c>
      <c r="H51" s="75">
        <v>6499.5</v>
      </c>
      <c r="I51" s="74">
        <v>6499.5</v>
      </c>
      <c r="J51" s="76">
        <v>0</v>
      </c>
      <c r="L51" s="1" t="s">
        <v>97</v>
      </c>
    </row>
    <row r="52" spans="1:12" x14ac:dyDescent="0.25">
      <c r="A52" s="85" t="s">
        <v>35</v>
      </c>
      <c r="B52" s="86"/>
      <c r="C52" s="86"/>
      <c r="D52" s="86"/>
      <c r="E52" s="86"/>
      <c r="F52" s="74">
        <v>0</v>
      </c>
      <c r="G52" s="74">
        <v>0</v>
      </c>
      <c r="H52" s="75">
        <v>0</v>
      </c>
      <c r="I52" s="74">
        <f t="shared" si="0"/>
        <v>0</v>
      </c>
      <c r="J52" s="76">
        <v>0</v>
      </c>
      <c r="L52" s="1" t="s">
        <v>97</v>
      </c>
    </row>
    <row r="53" spans="1:12" x14ac:dyDescent="0.25">
      <c r="A53" s="85" t="s">
        <v>36</v>
      </c>
      <c r="B53" s="86"/>
      <c r="C53" s="86"/>
      <c r="D53" s="86"/>
      <c r="E53" s="86"/>
      <c r="F53" s="74">
        <v>0</v>
      </c>
      <c r="G53" s="74">
        <v>0</v>
      </c>
      <c r="H53" s="75">
        <v>0</v>
      </c>
      <c r="I53" s="74">
        <f t="shared" si="0"/>
        <v>0</v>
      </c>
      <c r="J53" s="76">
        <v>0</v>
      </c>
      <c r="L53" s="1" t="s">
        <v>97</v>
      </c>
    </row>
    <row r="54" spans="1:12" ht="15" customHeight="1" x14ac:dyDescent="0.25">
      <c r="A54" s="206" t="s">
        <v>64</v>
      </c>
      <c r="B54" s="207"/>
      <c r="C54" s="207"/>
      <c r="D54" s="207"/>
      <c r="E54" s="208"/>
      <c r="F54" s="74">
        <v>0</v>
      </c>
      <c r="G54" s="74">
        <v>0</v>
      </c>
      <c r="H54" s="75">
        <v>0</v>
      </c>
      <c r="I54" s="74">
        <f t="shared" si="0"/>
        <v>0</v>
      </c>
      <c r="J54" s="76">
        <v>0</v>
      </c>
      <c r="L54" s="1" t="s">
        <v>97</v>
      </c>
    </row>
    <row r="55" spans="1:12" x14ac:dyDescent="0.25">
      <c r="A55" s="209"/>
      <c r="B55" s="210"/>
      <c r="C55" s="210"/>
      <c r="D55" s="210"/>
      <c r="E55" s="211"/>
      <c r="F55" s="74">
        <v>0</v>
      </c>
      <c r="G55" s="74">
        <v>0</v>
      </c>
      <c r="H55" s="75">
        <v>0</v>
      </c>
      <c r="I55" s="74">
        <f t="shared" si="0"/>
        <v>0</v>
      </c>
      <c r="J55" s="76">
        <v>0</v>
      </c>
      <c r="L55" s="1" t="s">
        <v>97</v>
      </c>
    </row>
    <row r="56" spans="1:12" x14ac:dyDescent="0.25">
      <c r="A56" s="212"/>
      <c r="B56" s="213"/>
      <c r="C56" s="213"/>
      <c r="D56" s="213"/>
      <c r="E56" s="214"/>
      <c r="F56" s="74">
        <v>0</v>
      </c>
      <c r="G56" s="74">
        <v>0</v>
      </c>
      <c r="H56" s="75">
        <v>0</v>
      </c>
      <c r="I56" s="74">
        <f t="shared" si="0"/>
        <v>0</v>
      </c>
      <c r="J56" s="76">
        <v>0</v>
      </c>
      <c r="L56" s="1" t="s">
        <v>97</v>
      </c>
    </row>
    <row r="57" spans="1:12" x14ac:dyDescent="0.25">
      <c r="A57" s="85" t="s">
        <v>37</v>
      </c>
      <c r="B57" s="86"/>
      <c r="C57" s="86"/>
      <c r="D57" s="86"/>
      <c r="E57" s="86"/>
      <c r="F57" s="74">
        <v>0</v>
      </c>
      <c r="G57" s="74">
        <v>0</v>
      </c>
      <c r="H57" s="75">
        <v>0</v>
      </c>
      <c r="I57" s="74">
        <f t="shared" si="0"/>
        <v>0</v>
      </c>
      <c r="J57" s="76">
        <v>0</v>
      </c>
      <c r="L57" s="1" t="s">
        <v>97</v>
      </c>
    </row>
    <row r="58" spans="1:12" x14ac:dyDescent="0.25">
      <c r="A58" s="85" t="s">
        <v>38</v>
      </c>
      <c r="B58" s="86"/>
      <c r="C58" s="86"/>
      <c r="D58" s="86"/>
      <c r="E58" s="86"/>
      <c r="F58" s="74">
        <v>0</v>
      </c>
      <c r="G58" s="74">
        <v>0</v>
      </c>
      <c r="H58" s="75">
        <v>0</v>
      </c>
      <c r="I58" s="74">
        <f t="shared" si="0"/>
        <v>0</v>
      </c>
      <c r="J58" s="76">
        <v>0</v>
      </c>
      <c r="L58" s="1" t="s">
        <v>97</v>
      </c>
    </row>
    <row r="59" spans="1:12" x14ac:dyDescent="0.25">
      <c r="A59" s="85" t="s">
        <v>39</v>
      </c>
      <c r="B59" s="86"/>
      <c r="C59" s="86"/>
      <c r="D59" s="86"/>
      <c r="E59" s="86"/>
      <c r="F59" s="74">
        <v>1881.92</v>
      </c>
      <c r="G59" s="74">
        <v>0</v>
      </c>
      <c r="H59" s="75">
        <v>1881.92</v>
      </c>
      <c r="I59" s="74">
        <f t="shared" si="0"/>
        <v>1881.92</v>
      </c>
      <c r="J59" s="76">
        <v>0</v>
      </c>
      <c r="L59" s="1" t="s">
        <v>97</v>
      </c>
    </row>
    <row r="60" spans="1:12" x14ac:dyDescent="0.25">
      <c r="A60" s="85" t="s">
        <v>40</v>
      </c>
      <c r="B60" s="86"/>
      <c r="C60" s="86"/>
      <c r="D60" s="86"/>
      <c r="E60" s="86"/>
      <c r="F60" s="74">
        <v>0</v>
      </c>
      <c r="G60" s="74">
        <v>0</v>
      </c>
      <c r="H60" s="75">
        <v>0</v>
      </c>
      <c r="I60" s="74">
        <f t="shared" si="0"/>
        <v>0</v>
      </c>
      <c r="J60" s="76">
        <v>0</v>
      </c>
      <c r="L60" s="1" t="s">
        <v>97</v>
      </c>
    </row>
    <row r="61" spans="1:12" x14ac:dyDescent="0.25">
      <c r="A61" s="85" t="s">
        <v>41</v>
      </c>
      <c r="B61" s="86"/>
      <c r="C61" s="86"/>
      <c r="D61" s="86"/>
      <c r="E61" s="86"/>
      <c r="F61" s="74">
        <v>0</v>
      </c>
      <c r="G61" s="74">
        <v>0</v>
      </c>
      <c r="H61" s="75">
        <v>0</v>
      </c>
      <c r="I61" s="74">
        <f t="shared" si="0"/>
        <v>0</v>
      </c>
      <c r="J61" s="76">
        <v>0</v>
      </c>
      <c r="L61" s="1" t="s">
        <v>97</v>
      </c>
    </row>
    <row r="62" spans="1:12" x14ac:dyDescent="0.25">
      <c r="A62" s="85" t="s">
        <v>42</v>
      </c>
      <c r="B62" s="86"/>
      <c r="C62" s="86"/>
      <c r="D62" s="86"/>
      <c r="E62" s="86"/>
      <c r="F62" s="74">
        <v>0</v>
      </c>
      <c r="G62" s="74">
        <v>0</v>
      </c>
      <c r="H62" s="75">
        <v>0</v>
      </c>
      <c r="I62" s="74">
        <f t="shared" si="0"/>
        <v>0</v>
      </c>
      <c r="J62" s="76">
        <v>0</v>
      </c>
      <c r="L62" s="1" t="s">
        <v>97</v>
      </c>
    </row>
    <row r="63" spans="1:12" x14ac:dyDescent="0.25">
      <c r="A63" s="85" t="s">
        <v>43</v>
      </c>
      <c r="B63" s="86"/>
      <c r="C63" s="86"/>
      <c r="D63" s="86"/>
      <c r="E63" s="86"/>
      <c r="F63" s="74">
        <v>3.9</v>
      </c>
      <c r="G63" s="74">
        <v>0</v>
      </c>
      <c r="H63" s="75">
        <v>3.9</v>
      </c>
      <c r="I63" s="74">
        <f t="shared" si="0"/>
        <v>3.9</v>
      </c>
      <c r="J63" s="76">
        <v>0</v>
      </c>
      <c r="L63" s="1" t="s">
        <v>97</v>
      </c>
    </row>
    <row r="64" spans="1:12" x14ac:dyDescent="0.25">
      <c r="A64" s="85" t="s">
        <v>44</v>
      </c>
      <c r="B64" s="86"/>
      <c r="C64" s="86"/>
      <c r="D64" s="86"/>
      <c r="E64" s="86"/>
      <c r="F64" s="74">
        <v>0</v>
      </c>
      <c r="G64" s="74">
        <v>0</v>
      </c>
      <c r="H64" s="75">
        <v>0</v>
      </c>
      <c r="I64" s="74">
        <v>0</v>
      </c>
      <c r="J64" s="76">
        <v>0</v>
      </c>
      <c r="L64" s="1" t="s">
        <v>97</v>
      </c>
    </row>
    <row r="65" spans="1:12" ht="15.75" thickBot="1" x14ac:dyDescent="0.3">
      <c r="A65" s="215" t="s">
        <v>45</v>
      </c>
      <c r="B65" s="216"/>
      <c r="C65" s="216"/>
      <c r="D65" s="216"/>
      <c r="E65" s="216"/>
      <c r="F65" s="77">
        <f>I65</f>
        <v>13109.92</v>
      </c>
      <c r="G65" s="77">
        <f t="shared" ref="G65:J65" si="1">SUM(G47:G64)</f>
        <v>0</v>
      </c>
      <c r="H65" s="78">
        <f t="shared" si="1"/>
        <v>13109.92</v>
      </c>
      <c r="I65" s="77">
        <f t="shared" si="1"/>
        <v>13109.92</v>
      </c>
      <c r="J65" s="79">
        <f t="shared" si="1"/>
        <v>0</v>
      </c>
      <c r="L65" s="1" t="s">
        <v>98</v>
      </c>
    </row>
    <row r="66" spans="1:12" ht="15.75" thickBot="1" x14ac:dyDescent="0.3">
      <c r="A66" s="309"/>
      <c r="B66" s="309"/>
      <c r="C66" s="309"/>
      <c r="D66" s="309"/>
      <c r="E66" s="309"/>
      <c r="F66" s="310"/>
      <c r="G66" s="310"/>
      <c r="H66" s="310"/>
      <c r="I66" s="310"/>
      <c r="J66" s="310"/>
    </row>
    <row r="67" spans="1:12" x14ac:dyDescent="0.25">
      <c r="A67" s="311" t="s">
        <v>23</v>
      </c>
      <c r="B67" s="312"/>
      <c r="C67" s="312"/>
      <c r="D67" s="312"/>
      <c r="E67" s="312"/>
      <c r="F67" s="312"/>
      <c r="G67" s="312"/>
      <c r="H67" s="312"/>
      <c r="I67" s="312"/>
      <c r="J67" s="313"/>
    </row>
    <row r="68" spans="1:12" x14ac:dyDescent="0.25">
      <c r="A68" s="162" t="s">
        <v>193</v>
      </c>
      <c r="B68" s="163"/>
      <c r="C68" s="163"/>
      <c r="D68" s="163"/>
      <c r="E68" s="163"/>
      <c r="F68" s="163"/>
      <c r="G68" s="163"/>
      <c r="H68" s="163"/>
      <c r="I68" s="163"/>
      <c r="J68" s="164"/>
    </row>
    <row r="69" spans="1:12" ht="72" x14ac:dyDescent="0.25">
      <c r="A69" s="165" t="s">
        <v>24</v>
      </c>
      <c r="B69" s="166"/>
      <c r="C69" s="166"/>
      <c r="D69" s="166"/>
      <c r="E69" s="166"/>
      <c r="F69" s="71" t="s">
        <v>25</v>
      </c>
      <c r="G69" s="71" t="s">
        <v>170</v>
      </c>
      <c r="H69" s="71" t="s">
        <v>171</v>
      </c>
      <c r="I69" s="71" t="s">
        <v>172</v>
      </c>
      <c r="J69" s="73" t="s">
        <v>29</v>
      </c>
    </row>
    <row r="70" spans="1:12" x14ac:dyDescent="0.25">
      <c r="A70" s="85" t="s">
        <v>30</v>
      </c>
      <c r="B70" s="86"/>
      <c r="C70" s="86"/>
      <c r="D70" s="86"/>
      <c r="E70" s="86"/>
      <c r="F70" s="74">
        <v>0</v>
      </c>
      <c r="G70" s="74">
        <v>0</v>
      </c>
      <c r="H70" s="75">
        <v>0</v>
      </c>
      <c r="I70" s="74">
        <f>G70+H70</f>
        <v>0</v>
      </c>
      <c r="J70" s="76">
        <v>0</v>
      </c>
      <c r="L70" s="1" t="s">
        <v>97</v>
      </c>
    </row>
    <row r="71" spans="1:12" x14ac:dyDescent="0.25">
      <c r="A71" s="85" t="s">
        <v>31</v>
      </c>
      <c r="B71" s="86"/>
      <c r="C71" s="86"/>
      <c r="D71" s="86"/>
      <c r="E71" s="86"/>
      <c r="F71" s="74">
        <v>0</v>
      </c>
      <c r="G71" s="74">
        <v>0</v>
      </c>
      <c r="H71" s="75">
        <v>0</v>
      </c>
      <c r="I71" s="74">
        <f t="shared" ref="I71:I86" si="2">G71+H71</f>
        <v>0</v>
      </c>
      <c r="J71" s="76">
        <v>0</v>
      </c>
      <c r="L71" s="1" t="s">
        <v>97</v>
      </c>
    </row>
    <row r="72" spans="1:12" x14ac:dyDescent="0.25">
      <c r="A72" s="85" t="s">
        <v>32</v>
      </c>
      <c r="B72" s="86"/>
      <c r="C72" s="86"/>
      <c r="D72" s="86"/>
      <c r="E72" s="86"/>
      <c r="F72" s="74">
        <v>0</v>
      </c>
      <c r="G72" s="74">
        <v>0</v>
      </c>
      <c r="H72" s="75">
        <v>0</v>
      </c>
      <c r="I72" s="74">
        <f t="shared" si="2"/>
        <v>0</v>
      </c>
      <c r="J72" s="76">
        <v>0</v>
      </c>
      <c r="L72" s="1" t="s">
        <v>97</v>
      </c>
    </row>
    <row r="73" spans="1:12" x14ac:dyDescent="0.25">
      <c r="A73" s="85" t="s">
        <v>33</v>
      </c>
      <c r="B73" s="86"/>
      <c r="C73" s="86"/>
      <c r="D73" s="86"/>
      <c r="E73" s="86"/>
      <c r="F73" s="74">
        <v>0</v>
      </c>
      <c r="G73" s="74">
        <v>0</v>
      </c>
      <c r="H73" s="75">
        <v>0</v>
      </c>
      <c r="I73" s="74">
        <f t="shared" si="2"/>
        <v>0</v>
      </c>
      <c r="J73" s="76">
        <v>0</v>
      </c>
      <c r="L73" s="1" t="s">
        <v>97</v>
      </c>
    </row>
    <row r="74" spans="1:12" x14ac:dyDescent="0.25">
      <c r="A74" s="85" t="s">
        <v>34</v>
      </c>
      <c r="B74" s="86"/>
      <c r="C74" s="86"/>
      <c r="D74" s="86"/>
      <c r="E74" s="86"/>
      <c r="F74" s="74">
        <v>0</v>
      </c>
      <c r="G74" s="74">
        <v>0</v>
      </c>
      <c r="H74" s="75">
        <v>0</v>
      </c>
      <c r="I74" s="74">
        <f t="shared" si="2"/>
        <v>0</v>
      </c>
      <c r="J74" s="76">
        <v>0</v>
      </c>
      <c r="L74" s="1" t="s">
        <v>97</v>
      </c>
    </row>
    <row r="75" spans="1:12" x14ac:dyDescent="0.25">
      <c r="A75" s="170" t="s">
        <v>35</v>
      </c>
      <c r="B75" s="171"/>
      <c r="C75" s="171"/>
      <c r="D75" s="171"/>
      <c r="E75" s="171"/>
      <c r="F75" s="74">
        <v>0</v>
      </c>
      <c r="G75" s="74">
        <v>0</v>
      </c>
      <c r="H75" s="75">
        <v>0</v>
      </c>
      <c r="I75" s="74">
        <f t="shared" si="2"/>
        <v>0</v>
      </c>
      <c r="J75" s="76">
        <v>0</v>
      </c>
      <c r="L75" s="1" t="s">
        <v>97</v>
      </c>
    </row>
    <row r="76" spans="1:12" x14ac:dyDescent="0.25">
      <c r="A76" s="170" t="s">
        <v>36</v>
      </c>
      <c r="B76" s="171"/>
      <c r="C76" s="171"/>
      <c r="D76" s="171"/>
      <c r="E76" s="171"/>
      <c r="F76" s="74">
        <v>0</v>
      </c>
      <c r="G76" s="74">
        <v>0</v>
      </c>
      <c r="H76" s="75">
        <v>0</v>
      </c>
      <c r="I76" s="74">
        <f t="shared" si="2"/>
        <v>0</v>
      </c>
      <c r="J76" s="76">
        <v>0</v>
      </c>
      <c r="L76" s="1" t="s">
        <v>97</v>
      </c>
    </row>
    <row r="77" spans="1:12" x14ac:dyDescent="0.25">
      <c r="A77" s="174" t="s">
        <v>87</v>
      </c>
      <c r="B77" s="175"/>
      <c r="C77" s="175"/>
      <c r="D77" s="175"/>
      <c r="E77" s="176"/>
      <c r="F77" s="74">
        <v>0</v>
      </c>
      <c r="G77" s="74">
        <v>0</v>
      </c>
      <c r="H77" s="75">
        <v>0</v>
      </c>
      <c r="I77" s="74">
        <f t="shared" si="2"/>
        <v>0</v>
      </c>
      <c r="J77" s="76">
        <v>0</v>
      </c>
      <c r="L77" s="1" t="s">
        <v>97</v>
      </c>
    </row>
    <row r="78" spans="1:12" x14ac:dyDescent="0.25">
      <c r="A78" s="177"/>
      <c r="B78" s="178"/>
      <c r="C78" s="178"/>
      <c r="D78" s="178"/>
      <c r="E78" s="179"/>
      <c r="F78" s="74">
        <v>0</v>
      </c>
      <c r="G78" s="74">
        <v>0</v>
      </c>
      <c r="H78" s="75">
        <v>0</v>
      </c>
      <c r="I78" s="74">
        <f t="shared" si="2"/>
        <v>0</v>
      </c>
      <c r="J78" s="76">
        <v>0</v>
      </c>
      <c r="L78" s="1" t="s">
        <v>97</v>
      </c>
    </row>
    <row r="79" spans="1:12" x14ac:dyDescent="0.25">
      <c r="A79" s="180"/>
      <c r="B79" s="181"/>
      <c r="C79" s="181"/>
      <c r="D79" s="181"/>
      <c r="E79" s="182"/>
      <c r="F79" s="74">
        <v>0</v>
      </c>
      <c r="G79" s="74">
        <v>0</v>
      </c>
      <c r="H79" s="75">
        <v>0</v>
      </c>
      <c r="I79" s="74">
        <f t="shared" si="2"/>
        <v>0</v>
      </c>
      <c r="J79" s="76">
        <v>0</v>
      </c>
      <c r="L79" s="1" t="s">
        <v>97</v>
      </c>
    </row>
    <row r="80" spans="1:12" x14ac:dyDescent="0.25">
      <c r="A80" s="170" t="s">
        <v>37</v>
      </c>
      <c r="B80" s="171"/>
      <c r="C80" s="171"/>
      <c r="D80" s="171"/>
      <c r="E80" s="171"/>
      <c r="F80" s="74">
        <v>0</v>
      </c>
      <c r="G80" s="74">
        <v>0</v>
      </c>
      <c r="H80" s="75">
        <v>0</v>
      </c>
      <c r="I80" s="74">
        <f t="shared" si="2"/>
        <v>0</v>
      </c>
      <c r="J80" s="76">
        <v>0</v>
      </c>
      <c r="L80" s="1" t="s">
        <v>97</v>
      </c>
    </row>
    <row r="81" spans="1:12" x14ac:dyDescent="0.25">
      <c r="A81" s="170" t="s">
        <v>38</v>
      </c>
      <c r="B81" s="171"/>
      <c r="C81" s="171"/>
      <c r="D81" s="171"/>
      <c r="E81" s="171"/>
      <c r="F81" s="74">
        <v>0</v>
      </c>
      <c r="G81" s="74">
        <v>0</v>
      </c>
      <c r="H81" s="75">
        <v>0</v>
      </c>
      <c r="I81" s="74">
        <f t="shared" si="2"/>
        <v>0</v>
      </c>
      <c r="J81" s="76">
        <v>0</v>
      </c>
      <c r="L81" s="1" t="s">
        <v>97</v>
      </c>
    </row>
    <row r="82" spans="1:12" x14ac:dyDescent="0.25">
      <c r="A82" s="170" t="s">
        <v>39</v>
      </c>
      <c r="B82" s="171"/>
      <c r="C82" s="171"/>
      <c r="D82" s="171"/>
      <c r="E82" s="171"/>
      <c r="F82" s="74">
        <v>0</v>
      </c>
      <c r="G82" s="74">
        <v>0</v>
      </c>
      <c r="H82" s="75">
        <v>0</v>
      </c>
      <c r="I82" s="74">
        <f t="shared" si="2"/>
        <v>0</v>
      </c>
      <c r="J82" s="76">
        <v>0</v>
      </c>
      <c r="L82" s="1" t="s">
        <v>97</v>
      </c>
    </row>
    <row r="83" spans="1:12" x14ac:dyDescent="0.25">
      <c r="A83" s="170" t="s">
        <v>40</v>
      </c>
      <c r="B83" s="171"/>
      <c r="C83" s="171"/>
      <c r="D83" s="171"/>
      <c r="E83" s="171"/>
      <c r="F83" s="74">
        <v>0</v>
      </c>
      <c r="G83" s="74">
        <v>0</v>
      </c>
      <c r="H83" s="75">
        <v>0</v>
      </c>
      <c r="I83" s="74">
        <f t="shared" si="2"/>
        <v>0</v>
      </c>
      <c r="J83" s="76">
        <v>0</v>
      </c>
      <c r="L83" s="1" t="s">
        <v>97</v>
      </c>
    </row>
    <row r="84" spans="1:12" x14ac:dyDescent="0.25">
      <c r="A84" s="170" t="s">
        <v>41</v>
      </c>
      <c r="B84" s="171"/>
      <c r="C84" s="171"/>
      <c r="D84" s="171"/>
      <c r="E84" s="171"/>
      <c r="F84" s="74">
        <v>0</v>
      </c>
      <c r="G84" s="74">
        <v>0</v>
      </c>
      <c r="H84" s="75">
        <v>0</v>
      </c>
      <c r="I84" s="74">
        <f t="shared" si="2"/>
        <v>0</v>
      </c>
      <c r="J84" s="76">
        <v>0</v>
      </c>
      <c r="L84" s="1" t="s">
        <v>97</v>
      </c>
    </row>
    <row r="85" spans="1:12" x14ac:dyDescent="0.25">
      <c r="A85" s="170" t="s">
        <v>42</v>
      </c>
      <c r="B85" s="171"/>
      <c r="C85" s="171"/>
      <c r="D85" s="171"/>
      <c r="E85" s="171"/>
      <c r="F85" s="74">
        <v>0</v>
      </c>
      <c r="G85" s="74">
        <v>0</v>
      </c>
      <c r="H85" s="75">
        <v>0</v>
      </c>
      <c r="I85" s="74">
        <f t="shared" si="2"/>
        <v>0</v>
      </c>
      <c r="J85" s="76">
        <v>0</v>
      </c>
      <c r="L85" s="1" t="s">
        <v>97</v>
      </c>
    </row>
    <row r="86" spans="1:12" x14ac:dyDescent="0.25">
      <c r="A86" s="170" t="s">
        <v>43</v>
      </c>
      <c r="B86" s="171"/>
      <c r="C86" s="171"/>
      <c r="D86" s="171"/>
      <c r="E86" s="171"/>
      <c r="F86" s="74">
        <v>0</v>
      </c>
      <c r="G86" s="74">
        <v>0</v>
      </c>
      <c r="H86" s="75">
        <v>0</v>
      </c>
      <c r="I86" s="74">
        <f t="shared" si="2"/>
        <v>0</v>
      </c>
      <c r="J86" s="76">
        <v>0</v>
      </c>
      <c r="L86" s="1" t="s">
        <v>97</v>
      </c>
    </row>
    <row r="87" spans="1:12" x14ac:dyDescent="0.25">
      <c r="A87" s="170" t="s">
        <v>44</v>
      </c>
      <c r="B87" s="171"/>
      <c r="C87" s="171"/>
      <c r="D87" s="171"/>
      <c r="E87" s="171"/>
      <c r="F87" s="74">
        <v>0</v>
      </c>
      <c r="G87" s="74">
        <v>0</v>
      </c>
      <c r="H87" s="75">
        <v>0</v>
      </c>
      <c r="I87" s="74">
        <v>0</v>
      </c>
      <c r="J87" s="76">
        <v>0</v>
      </c>
      <c r="L87" s="1" t="s">
        <v>97</v>
      </c>
    </row>
    <row r="88" spans="1:12" ht="15.75" thickBot="1" x14ac:dyDescent="0.3">
      <c r="A88" s="172" t="s">
        <v>45</v>
      </c>
      <c r="B88" s="173"/>
      <c r="C88" s="173"/>
      <c r="D88" s="173"/>
      <c r="E88" s="173"/>
      <c r="F88" s="77">
        <f>I88</f>
        <v>0</v>
      </c>
      <c r="G88" s="77">
        <f t="shared" ref="G88:J88" si="3">SUM(G70:G87)</f>
        <v>0</v>
      </c>
      <c r="H88" s="78">
        <f t="shared" si="3"/>
        <v>0</v>
      </c>
      <c r="I88" s="77">
        <f t="shared" si="3"/>
        <v>0</v>
      </c>
      <c r="J88" s="79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217" t="s">
        <v>46</v>
      </c>
      <c r="B90" s="217"/>
      <c r="C90" s="217"/>
      <c r="D90" s="217"/>
      <c r="E90" s="217"/>
      <c r="F90" s="217"/>
      <c r="G90" s="217"/>
      <c r="H90" s="217"/>
      <c r="I90" s="217"/>
      <c r="J90" s="217"/>
    </row>
    <row r="91" spans="1:12" x14ac:dyDescent="0.25">
      <c r="A91" s="167" t="s">
        <v>47</v>
      </c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2" x14ac:dyDescent="0.25">
      <c r="A92" s="167" t="s">
        <v>48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49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ht="21" customHeight="1" x14ac:dyDescent="0.25">
      <c r="A94" s="199" t="s">
        <v>50</v>
      </c>
      <c r="B94" s="200"/>
      <c r="C94" s="200"/>
      <c r="D94" s="200"/>
      <c r="E94" s="200"/>
      <c r="F94" s="200"/>
      <c r="G94" s="200"/>
      <c r="H94" s="200"/>
      <c r="I94" s="200"/>
      <c r="J94" s="200"/>
    </row>
    <row r="95" spans="1:12" ht="41.1" customHeight="1" x14ac:dyDescent="0.25">
      <c r="A95" s="201" t="s">
        <v>51</v>
      </c>
      <c r="B95" s="201"/>
      <c r="C95" s="201"/>
      <c r="D95" s="201"/>
      <c r="E95" s="201"/>
      <c r="F95" s="201"/>
      <c r="G95" s="201"/>
      <c r="H95" s="201"/>
      <c r="I95" s="201"/>
      <c r="J95" s="201"/>
    </row>
    <row r="96" spans="1:12" ht="15.75" thickBot="1" x14ac:dyDescent="0.3">
      <c r="A96" s="202" t="s">
        <v>52</v>
      </c>
      <c r="B96" s="202"/>
      <c r="C96" s="202"/>
      <c r="D96" s="202"/>
      <c r="E96" s="202"/>
      <c r="F96" s="202"/>
      <c r="G96" s="202"/>
      <c r="H96" s="202"/>
      <c r="I96" s="202"/>
      <c r="J96" s="202"/>
    </row>
    <row r="97" spans="1:12" ht="15.75" thickBot="1" x14ac:dyDescent="0.3">
      <c r="A97" s="194" t="s">
        <v>53</v>
      </c>
      <c r="B97" s="195"/>
      <c r="C97" s="195"/>
      <c r="D97" s="195"/>
      <c r="E97" s="195"/>
      <c r="F97" s="195"/>
      <c r="G97" s="195"/>
      <c r="H97" s="195"/>
      <c r="I97" s="195"/>
      <c r="J97" s="196"/>
    </row>
    <row r="98" spans="1:12" x14ac:dyDescent="0.25">
      <c r="A98" s="230" t="s">
        <v>69</v>
      </c>
      <c r="B98" s="231"/>
      <c r="C98" s="231"/>
      <c r="D98" s="231"/>
      <c r="E98" s="231"/>
      <c r="F98" s="231"/>
      <c r="G98" s="231"/>
      <c r="H98" s="231"/>
      <c r="I98" s="224"/>
      <c r="J98" s="80">
        <f>I36</f>
        <v>14751.79</v>
      </c>
      <c r="L98" s="1" t="s">
        <v>99</v>
      </c>
    </row>
    <row r="99" spans="1:12" ht="15.75" customHeight="1" x14ac:dyDescent="0.25">
      <c r="A99" s="170" t="s">
        <v>70</v>
      </c>
      <c r="B99" s="171"/>
      <c r="C99" s="171"/>
      <c r="D99" s="171"/>
      <c r="E99" s="171"/>
      <c r="F99" s="171"/>
      <c r="G99" s="171"/>
      <c r="H99" s="171"/>
      <c r="I99" s="225"/>
      <c r="J99" s="81">
        <f>F65+F88</f>
        <v>13109.92</v>
      </c>
      <c r="L99" s="1" t="s">
        <v>99</v>
      </c>
    </row>
    <row r="100" spans="1:12" ht="15.75" customHeight="1" x14ac:dyDescent="0.25">
      <c r="A100" s="170" t="s">
        <v>68</v>
      </c>
      <c r="B100" s="171"/>
      <c r="C100" s="171"/>
      <c r="D100" s="171"/>
      <c r="E100" s="171"/>
      <c r="F100" s="171"/>
      <c r="G100" s="171"/>
      <c r="H100" s="171"/>
      <c r="I100" s="225"/>
      <c r="J100" s="81">
        <f>H35-H88</f>
        <v>0</v>
      </c>
      <c r="L100" s="1" t="s">
        <v>99</v>
      </c>
    </row>
    <row r="101" spans="1:12" ht="15.75" customHeight="1" x14ac:dyDescent="0.25">
      <c r="A101" s="170" t="s">
        <v>85</v>
      </c>
      <c r="B101" s="171"/>
      <c r="C101" s="171"/>
      <c r="D101" s="171"/>
      <c r="E101" s="171"/>
      <c r="F101" s="171"/>
      <c r="G101" s="171"/>
      <c r="H101" s="171"/>
      <c r="I101" s="225"/>
      <c r="J101" s="81">
        <f>I34-H65-J102</f>
        <v>1641.8700000000008</v>
      </c>
      <c r="L101" s="1" t="s">
        <v>99</v>
      </c>
    </row>
    <row r="102" spans="1:12" ht="15.75" customHeight="1" x14ac:dyDescent="0.25">
      <c r="A102" s="170" t="s">
        <v>71</v>
      </c>
      <c r="B102" s="171"/>
      <c r="C102" s="171"/>
      <c r="D102" s="171"/>
      <c r="E102" s="171"/>
      <c r="F102" s="171"/>
      <c r="G102" s="171"/>
      <c r="H102" s="171"/>
      <c r="I102" s="225"/>
      <c r="J102" s="81">
        <v>0</v>
      </c>
      <c r="L102" s="1" t="s">
        <v>97</v>
      </c>
    </row>
    <row r="103" spans="1:12" ht="15.75" customHeight="1" x14ac:dyDescent="0.25">
      <c r="A103" s="170" t="s">
        <v>79</v>
      </c>
      <c r="B103" s="171"/>
      <c r="C103" s="171"/>
      <c r="D103" s="171"/>
      <c r="E103" s="171"/>
      <c r="F103" s="171"/>
      <c r="G103" s="171"/>
      <c r="H103" s="171"/>
      <c r="I103" s="225"/>
      <c r="J103" s="81">
        <f>H35-I88</f>
        <v>0</v>
      </c>
      <c r="L103" s="1" t="s">
        <v>99</v>
      </c>
    </row>
    <row r="104" spans="1:12" ht="15.75" customHeight="1" x14ac:dyDescent="0.25">
      <c r="A104" s="227" t="s">
        <v>80</v>
      </c>
      <c r="B104" s="228"/>
      <c r="C104" s="228"/>
      <c r="D104" s="228"/>
      <c r="E104" s="228"/>
      <c r="F104" s="228"/>
      <c r="G104" s="228"/>
      <c r="H104" s="228"/>
      <c r="I104" s="225"/>
      <c r="J104" s="82">
        <f>I34-H65</f>
        <v>1641.8700000000008</v>
      </c>
      <c r="L104" s="1" t="s">
        <v>99</v>
      </c>
    </row>
    <row r="105" spans="1:12" ht="15.75" customHeight="1" thickBot="1" x14ac:dyDescent="0.3">
      <c r="A105" s="227" t="s">
        <v>81</v>
      </c>
      <c r="B105" s="228"/>
      <c r="C105" s="228"/>
      <c r="D105" s="228"/>
      <c r="E105" s="228"/>
      <c r="F105" s="228"/>
      <c r="G105" s="228"/>
      <c r="H105" s="228"/>
      <c r="I105" s="226"/>
      <c r="J105" s="83">
        <f>J103+J104</f>
        <v>1641.8700000000008</v>
      </c>
      <c r="L105" s="1" t="s">
        <v>99</v>
      </c>
    </row>
    <row r="106" spans="1:12" ht="66" customHeight="1" x14ac:dyDescent="0.25">
      <c r="A106" s="192" t="s">
        <v>54</v>
      </c>
      <c r="B106" s="192"/>
      <c r="C106" s="192"/>
      <c r="D106" s="192"/>
      <c r="E106" s="192"/>
      <c r="F106" s="192"/>
      <c r="G106" s="192"/>
      <c r="H106" s="192"/>
      <c r="I106" s="192"/>
      <c r="J106" s="192"/>
    </row>
    <row r="107" spans="1:12" ht="15.75" x14ac:dyDescent="0.25">
      <c r="A107" s="193" t="s">
        <v>194</v>
      </c>
      <c r="B107" s="193"/>
      <c r="C107" s="193"/>
      <c r="D107" s="193"/>
      <c r="E107" s="193"/>
      <c r="F107" s="193"/>
      <c r="G107" s="193"/>
      <c r="H107" s="193"/>
      <c r="I107" s="193"/>
      <c r="J107" s="193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83" t="s">
        <v>61</v>
      </c>
      <c r="B111" s="184"/>
      <c r="C111" s="184"/>
      <c r="D111" s="184"/>
      <c r="E111" s="184"/>
      <c r="F111" s="184"/>
      <c r="G111" s="184"/>
      <c r="H111" s="184"/>
      <c r="I111" s="184"/>
      <c r="J111" s="184"/>
    </row>
    <row r="112" spans="1:12" ht="15.75" x14ac:dyDescent="0.25">
      <c r="A112" s="184" t="str">
        <f>E7</f>
        <v>ANTÔNIO ROBERTO ARGERI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">
        <v>62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</sheetData>
  <mergeCells count="163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91:J91"/>
    <mergeCell ref="A92:J92"/>
    <mergeCell ref="A80:E80"/>
    <mergeCell ref="A81:E81"/>
    <mergeCell ref="A82:E82"/>
    <mergeCell ref="A83:E83"/>
    <mergeCell ref="A84:E84"/>
    <mergeCell ref="A85:E85"/>
    <mergeCell ref="A72:E72"/>
    <mergeCell ref="A73:E73"/>
    <mergeCell ref="A74:E74"/>
    <mergeCell ref="A75:E75"/>
    <mergeCell ref="A76:E76"/>
    <mergeCell ref="A77:E79"/>
    <mergeCell ref="L1:O1"/>
    <mergeCell ref="A113:J113"/>
    <mergeCell ref="I98:I105"/>
    <mergeCell ref="A105:H105"/>
    <mergeCell ref="A106:J106"/>
    <mergeCell ref="A107:J107"/>
    <mergeCell ref="A111:J111"/>
    <mergeCell ref="A112:J112"/>
    <mergeCell ref="A102:H102"/>
    <mergeCell ref="A103:H103"/>
    <mergeCell ref="A104:H104"/>
    <mergeCell ref="A99:H99"/>
    <mergeCell ref="A100:H100"/>
    <mergeCell ref="A101:H101"/>
    <mergeCell ref="A93:J93"/>
    <mergeCell ref="A94:J94"/>
    <mergeCell ref="A95:J95"/>
    <mergeCell ref="A96:J96"/>
    <mergeCell ref="A97:J97"/>
    <mergeCell ref="A98:H98"/>
    <mergeCell ref="A86:E86"/>
    <mergeCell ref="A87:E87"/>
    <mergeCell ref="A88:E88"/>
    <mergeCell ref="A90:J9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7" workbookViewId="0">
      <selection activeCell="L7" sqref="L7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111" t="s">
        <v>56</v>
      </c>
      <c r="F3" s="111"/>
      <c r="G3" s="111"/>
      <c r="H3" s="111"/>
      <c r="I3" s="111"/>
      <c r="J3" s="112"/>
    </row>
    <row r="4" spans="1:15" s="8" customFormat="1" ht="42" customHeight="1" x14ac:dyDescent="0.25">
      <c r="A4" s="90" t="s">
        <v>1</v>
      </c>
      <c r="B4" s="91"/>
      <c r="C4" s="91"/>
      <c r="D4" s="91"/>
      <c r="E4" s="113" t="s">
        <v>160</v>
      </c>
      <c r="F4" s="113"/>
      <c r="G4" s="113"/>
      <c r="H4" s="113"/>
      <c r="I4" s="113"/>
      <c r="J4" s="114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2" t="s">
        <v>161</v>
      </c>
      <c r="F5" s="92"/>
      <c r="G5" s="92"/>
      <c r="H5" s="92"/>
      <c r="I5" s="92"/>
      <c r="J5" s="93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162</v>
      </c>
      <c r="F6" s="92"/>
      <c r="G6" s="92"/>
      <c r="H6" s="92"/>
      <c r="I6" s="92"/>
      <c r="J6" s="93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92" t="s">
        <v>163</v>
      </c>
      <c r="F7" s="92"/>
      <c r="G7" s="92"/>
      <c r="H7" s="92"/>
      <c r="I7" s="92"/>
      <c r="J7" s="93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92" t="s">
        <v>164</v>
      </c>
      <c r="F8" s="92"/>
      <c r="G8" s="92"/>
      <c r="H8" s="92"/>
      <c r="I8" s="92"/>
      <c r="J8" s="93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118" t="s">
        <v>165</v>
      </c>
      <c r="F9" s="118"/>
      <c r="G9" s="118"/>
      <c r="H9" s="118"/>
      <c r="I9" s="118"/>
      <c r="J9" s="119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92" t="s">
        <v>135</v>
      </c>
      <c r="F10" s="92"/>
      <c r="G10" s="92"/>
      <c r="H10" s="92"/>
      <c r="I10" s="92"/>
      <c r="J10" s="93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122" t="s">
        <v>166</v>
      </c>
      <c r="F11" s="122"/>
      <c r="G11" s="122"/>
      <c r="H11" s="122"/>
      <c r="I11" s="122"/>
      <c r="J11" s="123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61" t="s">
        <v>58</v>
      </c>
      <c r="E13" s="116" t="s">
        <v>131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62">
        <v>45809</v>
      </c>
      <c r="E14" s="96">
        <v>45649</v>
      </c>
      <c r="F14" s="96"/>
      <c r="G14" s="96" t="s">
        <v>132</v>
      </c>
      <c r="H14" s="97"/>
      <c r="I14" s="98">
        <v>150000</v>
      </c>
      <c r="J14" s="99"/>
      <c r="L14" s="1" t="s">
        <v>97</v>
      </c>
      <c r="M14" s="33"/>
    </row>
    <row r="15" spans="1:15" ht="15.75" thickBot="1" x14ac:dyDescent="0.3">
      <c r="A15" s="124" t="s">
        <v>13</v>
      </c>
      <c r="B15" s="125"/>
      <c r="C15" s="125"/>
      <c r="D15" s="13"/>
      <c r="E15" s="126"/>
      <c r="F15" s="126"/>
      <c r="G15" s="126"/>
      <c r="H15" s="126"/>
      <c r="I15" s="126"/>
      <c r="J15" s="127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45387</v>
      </c>
      <c r="B20" s="246"/>
      <c r="C20" s="247">
        <v>62782.92</v>
      </c>
      <c r="D20" s="240"/>
      <c r="E20" s="248">
        <v>45383</v>
      </c>
      <c r="F20" s="246"/>
      <c r="G20" s="249">
        <v>5533450000001160</v>
      </c>
      <c r="H20" s="246"/>
      <c r="I20" s="240">
        <v>62782.92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'MAR 25'!H29</f>
        <v>0</v>
      </c>
      <c r="I30" s="40">
        <f>'MAR 25'!J104</f>
        <v>1641.8700000000008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62782.92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687.21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65112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65112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147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95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55915.71</v>
      </c>
      <c r="I48" s="47">
        <f>G48+H48</f>
        <v>55915.71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5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660.1</v>
      </c>
      <c r="I52" s="47">
        <f t="shared" si="0"/>
        <v>660.1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103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f t="shared" si="0"/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56575.81</v>
      </c>
      <c r="G66" s="50">
        <f t="shared" ref="G66:J66" si="1">SUM(G48:G65)</f>
        <v>0</v>
      </c>
      <c r="H66" s="51">
        <f t="shared" si="1"/>
        <v>56575.81</v>
      </c>
      <c r="I66" s="50">
        <f t="shared" si="1"/>
        <v>56575.81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65112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56575.81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J99-J100</f>
        <v>8536.1900000000023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8536.1900000000023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8536.1900000000023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104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ANTÔNIO ROBERTO ARGERI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17" workbookViewId="0">
      <selection activeCell="A20" sqref="A20:B20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21" customHeight="1" x14ac:dyDescent="0.25">
      <c r="A6" s="90" t="s">
        <v>3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ht="21" customHeigh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136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2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3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</row>
    <row r="20" spans="1:13" x14ac:dyDescent="0.25">
      <c r="A20" s="245">
        <v>45296</v>
      </c>
      <c r="B20" s="246"/>
      <c r="C20" s="247">
        <v>62782.92</v>
      </c>
      <c r="D20" s="240"/>
      <c r="E20" s="248">
        <v>45322</v>
      </c>
      <c r="F20" s="246"/>
      <c r="G20" s="249">
        <v>553345000001167</v>
      </c>
      <c r="H20" s="246"/>
      <c r="I20" s="240">
        <v>62782.92</v>
      </c>
      <c r="J20" s="241"/>
      <c r="L20" s="1" t="s">
        <v>97</v>
      </c>
    </row>
    <row r="21" spans="1:13" x14ac:dyDescent="0.25">
      <c r="A21" s="245">
        <v>45327</v>
      </c>
      <c r="B21" s="246"/>
      <c r="C21" s="247">
        <v>62782.92</v>
      </c>
      <c r="D21" s="240"/>
      <c r="E21" s="248" t="s">
        <v>120</v>
      </c>
      <c r="F21" s="246"/>
      <c r="G21" s="246" t="s">
        <v>120</v>
      </c>
      <c r="H21" s="246"/>
      <c r="I21" s="240">
        <v>0</v>
      </c>
      <c r="J21" s="241"/>
      <c r="L21" s="1" t="s">
        <v>97</v>
      </c>
    </row>
    <row r="22" spans="1:13" x14ac:dyDescent="0.25">
      <c r="A22" s="245">
        <v>45327</v>
      </c>
      <c r="B22" s="246"/>
      <c r="C22" s="247">
        <v>62782.92</v>
      </c>
      <c r="D22" s="240"/>
      <c r="E22" s="248">
        <v>45352</v>
      </c>
      <c r="F22" s="246"/>
      <c r="G22" s="249">
        <v>553345000001167</v>
      </c>
      <c r="H22" s="246"/>
      <c r="I22" s="240">
        <v>62782.92</v>
      </c>
      <c r="J22" s="241"/>
      <c r="L22" s="1" t="s">
        <v>97</v>
      </c>
    </row>
    <row r="23" spans="1:13" x14ac:dyDescent="0.25">
      <c r="A23" s="245">
        <v>45356</v>
      </c>
      <c r="B23" s="246"/>
      <c r="C23" s="247">
        <v>62783.92</v>
      </c>
      <c r="D23" s="240"/>
      <c r="E23" s="248">
        <v>45379</v>
      </c>
      <c r="F23" s="246"/>
      <c r="G23" s="249">
        <v>553345000001168</v>
      </c>
      <c r="H23" s="246"/>
      <c r="I23" s="240">
        <v>62782.92</v>
      </c>
      <c r="J23" s="241"/>
      <c r="L23" s="1" t="s">
        <v>97</v>
      </c>
    </row>
    <row r="24" spans="1:13" x14ac:dyDescent="0.25">
      <c r="A24" s="245">
        <v>45387</v>
      </c>
      <c r="B24" s="246"/>
      <c r="C24" s="247">
        <v>62782.92</v>
      </c>
      <c r="D24" s="240"/>
      <c r="E24" s="248">
        <v>45383</v>
      </c>
      <c r="F24" s="246"/>
      <c r="G24" s="249">
        <v>5533450000001160</v>
      </c>
      <c r="H24" s="246"/>
      <c r="I24" s="240">
        <v>62782.92</v>
      </c>
      <c r="J24" s="241"/>
      <c r="L24" s="1" t="s">
        <v>97</v>
      </c>
      <c r="M24" s="1" t="s">
        <v>63</v>
      </c>
    </row>
    <row r="25" spans="1:13" x14ac:dyDescent="0.25">
      <c r="A25" s="235"/>
      <c r="B25" s="236"/>
      <c r="C25" s="237"/>
      <c r="D25" s="238"/>
      <c r="E25" s="239"/>
      <c r="F25" s="236"/>
      <c r="G25" s="239"/>
      <c r="H25" s="236"/>
      <c r="I25" s="237" t="str">
        <f t="shared" ref="I25:I27" si="0">IF(C25="","",C25)</f>
        <v/>
      </c>
      <c r="J25" s="254"/>
      <c r="L25" s="1" t="s">
        <v>97</v>
      </c>
    </row>
    <row r="26" spans="1:13" x14ac:dyDescent="0.25">
      <c r="A26" s="235"/>
      <c r="B26" s="236"/>
      <c r="C26" s="237"/>
      <c r="D26" s="238"/>
      <c r="E26" s="239"/>
      <c r="F26" s="236"/>
      <c r="G26" s="239"/>
      <c r="H26" s="236"/>
      <c r="I26" s="237" t="str">
        <f t="shared" si="0"/>
        <v/>
      </c>
      <c r="J26" s="254"/>
      <c r="L26" s="1" t="s">
        <v>97</v>
      </c>
    </row>
    <row r="27" spans="1:13" x14ac:dyDescent="0.25">
      <c r="A27" s="235"/>
      <c r="B27" s="236"/>
      <c r="C27" s="237"/>
      <c r="D27" s="238"/>
      <c r="E27" s="239"/>
      <c r="F27" s="236"/>
      <c r="G27" s="239"/>
      <c r="H27" s="236"/>
      <c r="I27" s="237" t="str">
        <f t="shared" si="0"/>
        <v/>
      </c>
      <c r="J27" s="254"/>
      <c r="L27" s="1" t="s">
        <v>97</v>
      </c>
    </row>
    <row r="28" spans="1:13" x14ac:dyDescent="0.25">
      <c r="A28" s="235"/>
      <c r="B28" s="236"/>
      <c r="C28" s="237"/>
      <c r="D28" s="238"/>
      <c r="E28" s="239"/>
      <c r="F28" s="236"/>
      <c r="G28" s="250" t="s">
        <v>45</v>
      </c>
      <c r="H28" s="251"/>
      <c r="I28" s="252">
        <f>SUM(I20:J27)</f>
        <v>251131.68</v>
      </c>
      <c r="J28" s="253"/>
      <c r="L28" s="1" t="s">
        <v>97</v>
      </c>
    </row>
    <row r="29" spans="1:13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67</v>
      </c>
      <c r="J29" s="223"/>
    </row>
    <row r="30" spans="1:13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'JAN 25'!H29</f>
        <v>0</v>
      </c>
      <c r="I30" s="40">
        <f>'JAN 25'!I29</f>
        <v>0</v>
      </c>
      <c r="J30" s="155"/>
      <c r="L30" s="1" t="s">
        <v>98</v>
      </c>
    </row>
    <row r="31" spans="1:13" x14ac:dyDescent="0.25">
      <c r="A31" s="87" t="s">
        <v>73</v>
      </c>
      <c r="B31" s="88"/>
      <c r="C31" s="88"/>
      <c r="D31" s="88"/>
      <c r="E31" s="88"/>
      <c r="F31" s="88"/>
      <c r="G31" s="153"/>
      <c r="H31" s="44"/>
      <c r="I31" s="41">
        <f>'JAN 25'!I30+'FEV 25'!I30+'MAR 25'!I30+'ABRIL 25'!I31</f>
        <v>100282.92</v>
      </c>
      <c r="J31" s="155"/>
      <c r="L31" s="1" t="s">
        <v>98</v>
      </c>
    </row>
    <row r="32" spans="1:13" ht="14.45" customHeight="1" x14ac:dyDescent="0.25">
      <c r="A32" s="157" t="s">
        <v>82</v>
      </c>
      <c r="B32" s="88"/>
      <c r="C32" s="88"/>
      <c r="D32" s="88"/>
      <c r="E32" s="88"/>
      <c r="F32" s="88"/>
      <c r="G32" s="153"/>
      <c r="H32" s="42">
        <f>'JAN 25'!H31+'FEV 25'!H31+'MAR 25'!H31+'ABRIL 25'!H32</f>
        <v>0</v>
      </c>
      <c r="I32" s="45"/>
      <c r="J32" s="155"/>
      <c r="L32" s="1" t="s">
        <v>98</v>
      </c>
    </row>
    <row r="33" spans="1:12" x14ac:dyDescent="0.25">
      <c r="A33" s="87" t="s">
        <v>83</v>
      </c>
      <c r="B33" s="88"/>
      <c r="C33" s="88"/>
      <c r="D33" s="88"/>
      <c r="E33" s="88"/>
      <c r="F33" s="88"/>
      <c r="G33" s="153"/>
      <c r="H33" s="44"/>
      <c r="I33" s="41">
        <f>'JAN 25'!I32+'FEV 25'!I32+'MAR 25'!I32+'ABRIL 25'!I33</f>
        <v>695.44</v>
      </c>
      <c r="J33" s="155"/>
      <c r="L33" s="1" t="s">
        <v>98</v>
      </c>
    </row>
    <row r="34" spans="1:12" ht="24" customHeight="1" x14ac:dyDescent="0.25">
      <c r="A34" s="87" t="s">
        <v>88</v>
      </c>
      <c r="B34" s="88"/>
      <c r="C34" s="88"/>
      <c r="D34" s="88"/>
      <c r="E34" s="88"/>
      <c r="F34" s="88"/>
      <c r="G34" s="153"/>
      <c r="H34" s="42">
        <f>'JAN 25'!H33+'FEV 25'!H33+'MAR 25'!H33+'ABRIL 25'!H34</f>
        <v>0</v>
      </c>
      <c r="I34" s="41">
        <f>'JAN 25'!I33+'FEV 25'!I33+'MAR 25'!I33+'ABRIL 25'!I34</f>
        <v>0</v>
      </c>
      <c r="J34" s="155"/>
      <c r="L34" s="1" t="s">
        <v>98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44"/>
      <c r="I35" s="41">
        <f>I30+I31+I33+I34</f>
        <v>100978.36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44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46"/>
      <c r="I37" s="43">
        <f>I35+H36</f>
        <v>100978.36</v>
      </c>
      <c r="J37" s="156"/>
      <c r="L37" s="1" t="s">
        <v>98</v>
      </c>
    </row>
    <row r="39" spans="1:12" x14ac:dyDescent="0.25">
      <c r="A39" s="167" t="s">
        <v>20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148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66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f>'JAN 25'!H47+'FEV 25'!H47+'MAR 25'!H47+'ABRIL 25'!H48</f>
        <v>59230.13</v>
      </c>
      <c r="I48" s="47">
        <f>G48+H48</f>
        <v>59230.13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f>'JAN 25'!H48+'FEV 25'!H48+'MAR 25'!H48+'ABRIL 25'!H49</f>
        <v>0</v>
      </c>
      <c r="I49" s="47">
        <f t="shared" ref="I49:I65" si="1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f>'JAN 25'!H49+'FEV 25'!H49+'MAR 25'!H49+'ABRIL 25'!H50</f>
        <v>9371.02</v>
      </c>
      <c r="I50" s="47">
        <f t="shared" si="1"/>
        <v>9371.02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f>'JAN 25'!H50+'FEV 25'!H50+'MAR 25'!H50+'ABRIL 25'!H51</f>
        <v>0</v>
      </c>
      <c r="I51" s="47">
        <f t="shared" si="1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f>'JAN 25'!H51+'FEV 25'!H51+'MAR 25'!H51+'ABRIL 25'!H52</f>
        <v>18863.719999999998</v>
      </c>
      <c r="I52" s="47">
        <f t="shared" si="1"/>
        <v>18863.719999999998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f>'JAN 25'!H52+'FEV 25'!H52+'MAR 25'!H52+'ABRIL 25'!H53</f>
        <v>0</v>
      </c>
      <c r="I53" s="47">
        <f t="shared" si="1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f>'JAN 25'!H53+'FEV 25'!H53+'MAR 25'!H53+'ABRIL 25'!H54</f>
        <v>0</v>
      </c>
      <c r="I54" s="47">
        <f t="shared" si="1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f>'JAN 25'!H54+'FEV 25'!H54+'MAR 25'!H54+'ABRIL 25'!H55</f>
        <v>0</v>
      </c>
      <c r="I55" s="47">
        <f t="shared" si="1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f>'JAN 25'!H55+'FEV 25'!H55+'MAR 25'!H55+'ABRIL 25'!H56</f>
        <v>0</v>
      </c>
      <c r="I56" s="47">
        <f t="shared" si="1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f>'JAN 25'!H56+'FEV 25'!H56+'MAR 25'!H56+'ABRIL 25'!H57</f>
        <v>0</v>
      </c>
      <c r="I57" s="47">
        <f t="shared" si="1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f>'JAN 25'!H57+'FEV 25'!H57+'MAR 25'!H57+'ABRIL 25'!H58</f>
        <v>0</v>
      </c>
      <c r="I58" s="47">
        <f t="shared" si="1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f>'JAN 25'!H58+'FEV 25'!H58+'MAR 25'!H58+'ABRIL 25'!H59</f>
        <v>0</v>
      </c>
      <c r="I59" s="47">
        <f t="shared" si="1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f>'JAN 25'!H59+'FEV 25'!H59+'MAR 25'!H59+'ABRIL 25'!H60</f>
        <v>4965.8</v>
      </c>
      <c r="I60" s="47">
        <f t="shared" si="1"/>
        <v>4965.8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f>'JAN 25'!H60+'FEV 25'!H60+'MAR 25'!H60+'ABRIL 25'!H61</f>
        <v>0</v>
      </c>
      <c r="I61" s="47">
        <f t="shared" si="1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f>'JAN 25'!H61+'FEV 25'!H61+'MAR 25'!H61+'ABRIL 25'!H62</f>
        <v>0</v>
      </c>
      <c r="I62" s="47">
        <f t="shared" si="1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f>'JAN 25'!H62+'FEV 25'!H62+'MAR 25'!H62+'ABRIL 25'!H63</f>
        <v>0</v>
      </c>
      <c r="I63" s="47">
        <f t="shared" si="1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f>'JAN 25'!H63+'FEV 25'!H63+'MAR 25'!H63+'ABRIL 25'!H64</f>
        <v>11.5</v>
      </c>
      <c r="I64" s="47">
        <f t="shared" si="1"/>
        <v>11.5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f>'JAN 25'!H64+'FEV 25'!H64+'MAR 25'!H64+'ABRIL 25'!H65</f>
        <v>0</v>
      </c>
      <c r="I65" s="47">
        <f t="shared" si="1"/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92442.17</v>
      </c>
      <c r="G66" s="50">
        <f t="shared" ref="G66:J66" si="2">SUM(G48:G65)</f>
        <v>0</v>
      </c>
      <c r="H66" s="51">
        <f t="shared" si="2"/>
        <v>92442.17</v>
      </c>
      <c r="I66" s="50">
        <f t="shared" si="2"/>
        <v>92442.17</v>
      </c>
      <c r="J66" s="52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f>'JAN 25'!H70+'FEV 25'!H70+'MAR 25'!H70+'ABRIL 25'!H71</f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f>'JAN 25'!H71+'FEV 25'!H71+'MAR 25'!H71+'ABRIL 25'!H72</f>
        <v>0</v>
      </c>
      <c r="I72" s="47">
        <f t="shared" ref="I72:I86" si="3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f>'JAN 25'!H72+'FEV 25'!H72+'MAR 25'!H72+'ABRIL 25'!H73</f>
        <v>0</v>
      </c>
      <c r="I73" s="47">
        <f t="shared" si="3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f>'JAN 25'!H73+'FEV 25'!H73+'MAR 25'!H73+'ABRIL 25'!H74</f>
        <v>0</v>
      </c>
      <c r="I74" s="47">
        <f t="shared" si="3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f>'JAN 25'!H74+'FEV 25'!H74+'MAR 25'!H74+'ABRIL 25'!H75</f>
        <v>0</v>
      </c>
      <c r="I75" s="47">
        <f t="shared" si="3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f>'JAN 25'!H75+'FEV 25'!H75+'MAR 25'!H75+'ABRIL 25'!H76</f>
        <v>0</v>
      </c>
      <c r="I76" s="47">
        <f t="shared" si="3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f>'JAN 25'!H76+'FEV 25'!H76+'MAR 25'!H76+'ABRIL 25'!H77</f>
        <v>0</v>
      </c>
      <c r="I77" s="47">
        <f t="shared" si="3"/>
        <v>0</v>
      </c>
      <c r="J77" s="49">
        <v>0</v>
      </c>
      <c r="L77" s="1" t="s">
        <v>97</v>
      </c>
    </row>
    <row r="78" spans="1:12" x14ac:dyDescent="0.25">
      <c r="A78" s="174" t="s">
        <v>89</v>
      </c>
      <c r="B78" s="175"/>
      <c r="C78" s="175"/>
      <c r="D78" s="175"/>
      <c r="E78" s="176"/>
      <c r="F78" s="47">
        <v>0</v>
      </c>
      <c r="G78" s="47">
        <v>0</v>
      </c>
      <c r="H78" s="48">
        <f>'JAN 25'!H77+'FEV 25'!H77+'MAR 25'!H77+'ABRIL 25'!H78</f>
        <v>0</v>
      </c>
      <c r="I78" s="47">
        <f t="shared" si="3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f>'JAN 25'!H78+'FEV 25'!H78+'MAR 25'!H78+'ABRIL 25'!H79</f>
        <v>0</v>
      </c>
      <c r="I79" s="47">
        <f t="shared" si="3"/>
        <v>0</v>
      </c>
      <c r="J79" s="49">
        <v>0</v>
      </c>
      <c r="L79" s="1" t="s">
        <v>97</v>
      </c>
    </row>
    <row r="80" spans="1:12" ht="27.75" customHeight="1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f>'JAN 25'!H79+'FEV 25'!H79+'MAR 25'!H79+'ABRIL 25'!H80</f>
        <v>0</v>
      </c>
      <c r="I80" s="47">
        <f t="shared" si="3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f>'JAN 25'!H80+'FEV 25'!H80+'MAR 25'!H80+'ABRIL 25'!H81</f>
        <v>0</v>
      </c>
      <c r="I81" s="47">
        <f t="shared" si="3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f>'JAN 25'!H81+'FEV 25'!H81+'MAR 25'!H81+'ABRIL 25'!H82</f>
        <v>0</v>
      </c>
      <c r="I82" s="47">
        <f t="shared" si="3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f>'JAN 25'!H82+'FEV 25'!H82+'MAR 25'!H82+'ABRIL 25'!H83</f>
        <v>0</v>
      </c>
      <c r="I83" s="47">
        <f t="shared" si="3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f>'JAN 25'!H83+'FEV 25'!H83+'MAR 25'!H83+'ABRIL 25'!H84</f>
        <v>0</v>
      </c>
      <c r="I84" s="47">
        <f t="shared" si="3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f>'JAN 25'!H84+'FEV 25'!H84+'MAR 25'!H84+'ABRIL 25'!H85</f>
        <v>0</v>
      </c>
      <c r="I85" s="47">
        <f t="shared" si="3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f>'JAN 25'!H85+'FEV 25'!H85+'MAR 25'!H85+'ABRIL 25'!H86</f>
        <v>0</v>
      </c>
      <c r="I86" s="47">
        <f t="shared" si="3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f>'JAN 25'!H86+'FEV 25'!H86+'MAR 25'!H86+'ABRIL 25'!H87</f>
        <v>0</v>
      </c>
      <c r="I87" s="47">
        <f>G87+H87</f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f>'JAN 25'!H87+'FEV 25'!H87+'MAR 25'!H87+'ABRIL 25'!H88</f>
        <v>0</v>
      </c>
      <c r="I88" s="47">
        <f>G88+H88</f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4">SUM(G71:G88)</f>
        <v>0</v>
      </c>
      <c r="H89" s="48">
        <f>'JAN 25'!H88+'FEV 25'!H88+'MAR 25'!H88+'ABRIL 25'!H89</f>
        <v>0</v>
      </c>
      <c r="I89" s="50">
        <f t="shared" si="4"/>
        <v>0</v>
      </c>
      <c r="J89" s="52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customHeight="1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ht="15" customHeight="1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20">
        <f>I37</f>
        <v>100978.36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19">
        <f>F66+F89</f>
        <v>92442.17</v>
      </c>
      <c r="L100" s="1" t="s">
        <v>99</v>
      </c>
    </row>
    <row r="101" spans="1:12" ht="15.75" customHeight="1" x14ac:dyDescent="0.25">
      <c r="A101" s="170" t="s">
        <v>84</v>
      </c>
      <c r="B101" s="171"/>
      <c r="C101" s="171"/>
      <c r="D101" s="171"/>
      <c r="E101" s="171"/>
      <c r="F101" s="171"/>
      <c r="G101" s="171"/>
      <c r="H101" s="171"/>
      <c r="I101" s="225"/>
      <c r="J101" s="19">
        <f>H36-H89</f>
        <v>0</v>
      </c>
      <c r="L101" s="1" t="s">
        <v>99</v>
      </c>
    </row>
    <row r="102" spans="1:12" ht="15.75" customHeight="1" x14ac:dyDescent="0.25">
      <c r="A102" s="170" t="s">
        <v>86</v>
      </c>
      <c r="B102" s="171"/>
      <c r="C102" s="171"/>
      <c r="D102" s="171"/>
      <c r="E102" s="171"/>
      <c r="F102" s="171"/>
      <c r="G102" s="171"/>
      <c r="H102" s="171"/>
      <c r="I102" s="225"/>
      <c r="J102" s="19">
        <f>I35-F66+J103</f>
        <v>8536.1900000000023</v>
      </c>
      <c r="K102" s="18"/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19">
        <f>'JAN 25'!J102+'FEV 25'!J102+'MAR 25'!J102+'ABRIL 25'!J103</f>
        <v>0</v>
      </c>
      <c r="L103" s="1" t="s">
        <v>99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19">
        <f>J101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35">
        <f>J102</f>
        <v>8536.1900000000023</v>
      </c>
      <c r="L105" s="1" t="s">
        <v>99</v>
      </c>
    </row>
    <row r="106" spans="1:12" ht="15.75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36">
        <f>J104+J105</f>
        <v>8536.1900000000023</v>
      </c>
      <c r="L106" s="1" t="s">
        <v>99</v>
      </c>
    </row>
    <row r="107" spans="1:12" ht="58.9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104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  <row r="127" spans="1:10" x14ac:dyDescent="0.25">
      <c r="G127" s="1" t="s">
        <v>63</v>
      </c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137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45417</v>
      </c>
      <c r="B20" s="246"/>
      <c r="C20" s="247">
        <v>62782.92</v>
      </c>
      <c r="D20" s="240"/>
      <c r="E20" s="248">
        <v>45422</v>
      </c>
      <c r="F20" s="246"/>
      <c r="G20" s="271">
        <v>553345000001167</v>
      </c>
      <c r="H20" s="271"/>
      <c r="I20" s="240">
        <v>62782.92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'ABRIL 25'!J104</f>
        <v>0</v>
      </c>
      <c r="I30" s="40">
        <f>'ABRIL 25'!J105</f>
        <v>8536.1900000000023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62782.92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93.1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71412.210000000006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71412.210000000006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149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95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55736.88</v>
      </c>
      <c r="I48" s="47">
        <f>G48+H48</f>
        <v>55736.88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897.9</v>
      </c>
      <c r="I52" s="47">
        <f t="shared" si="0"/>
        <v>897.9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56634.78</v>
      </c>
      <c r="G66" s="50">
        <f t="shared" ref="G66:J66" si="1">SUM(G48:G65)</f>
        <v>0</v>
      </c>
      <c r="H66" s="51">
        <f t="shared" si="1"/>
        <v>56634.78</v>
      </c>
      <c r="I66" s="50">
        <f t="shared" si="1"/>
        <v>56634.78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71412.210000000006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56634.78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14777.430000000008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14777.430000000008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14777.430000000008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105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139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45448</v>
      </c>
      <c r="B20" s="246"/>
      <c r="C20" s="247">
        <v>62782.92</v>
      </c>
      <c r="D20" s="240"/>
      <c r="E20" s="248">
        <v>45422</v>
      </c>
      <c r="F20" s="246"/>
      <c r="G20" s="271">
        <v>553345000001167</v>
      </c>
      <c r="H20" s="271"/>
      <c r="I20" s="240">
        <v>62782.92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'MAI 25'!J104</f>
        <v>0</v>
      </c>
      <c r="I30" s="40">
        <f>'MAI 25'!J105</f>
        <v>14777.430000000008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62782.92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250.75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77811.100000000006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77811.100000000006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150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95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f>(59351.87+56366.65)</f>
        <v>115718.52</v>
      </c>
      <c r="I48" s="47">
        <f>G48+H48</f>
        <v>115718.52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115718.52</v>
      </c>
      <c r="G66" s="50">
        <f t="shared" ref="G66:J66" si="1">SUM(G48:G65)</f>
        <v>0</v>
      </c>
      <c r="H66" s="51">
        <f t="shared" si="1"/>
        <v>115718.52</v>
      </c>
      <c r="I66" s="50">
        <f t="shared" si="1"/>
        <v>115718.52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77811.100000000006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115718.52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-37907.42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-37907.42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-37907.42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106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4" sqref="A44:J4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140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x14ac:dyDescent="0.25">
      <c r="A15" s="94" t="s">
        <v>13</v>
      </c>
      <c r="B15" s="95"/>
      <c r="C15" s="95"/>
      <c r="D15" s="15"/>
      <c r="E15" s="255"/>
      <c r="F15" s="256"/>
      <c r="G15" s="256"/>
      <c r="H15" s="256"/>
      <c r="I15" s="257"/>
      <c r="J15" s="258"/>
      <c r="L15" s="1" t="s">
        <v>97</v>
      </c>
      <c r="M15" s="34"/>
    </row>
    <row r="16" spans="1:15" ht="15.75" thickBot="1" x14ac:dyDescent="0.3">
      <c r="A16" s="124" t="s">
        <v>13</v>
      </c>
      <c r="B16" s="125"/>
      <c r="C16" s="125"/>
      <c r="D16" s="13"/>
      <c r="E16" s="126"/>
      <c r="F16" s="126"/>
      <c r="G16" s="126"/>
      <c r="H16" s="126"/>
      <c r="I16" s="126"/>
      <c r="J16" s="12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0" t="s">
        <v>14</v>
      </c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6" ht="37.5" customHeight="1" x14ac:dyDescent="0.25">
      <c r="A19" s="103" t="s">
        <v>15</v>
      </c>
      <c r="B19" s="104"/>
      <c r="C19" s="104" t="s">
        <v>16</v>
      </c>
      <c r="D19" s="104"/>
      <c r="E19" s="104" t="s">
        <v>17</v>
      </c>
      <c r="F19" s="104"/>
      <c r="G19" s="104" t="s">
        <v>18</v>
      </c>
      <c r="H19" s="104"/>
      <c r="I19" s="104" t="s">
        <v>19</v>
      </c>
      <c r="J19" s="105"/>
      <c r="M19" s="57"/>
      <c r="N19" s="57"/>
      <c r="O19" s="57"/>
      <c r="P19" s="57"/>
    </row>
    <row r="20" spans="1:16" ht="18.600000000000001" customHeight="1" x14ac:dyDescent="0.25">
      <c r="A20" s="245">
        <v>45478</v>
      </c>
      <c r="B20" s="246"/>
      <c r="C20" s="247">
        <v>83470.8</v>
      </c>
      <c r="D20" s="240"/>
      <c r="E20" s="248">
        <v>45474</v>
      </c>
      <c r="F20" s="246"/>
      <c r="G20" s="271">
        <v>553345000001167</v>
      </c>
      <c r="H20" s="271"/>
      <c r="I20" s="240">
        <v>83470.8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  <c r="M21" s="57"/>
      <c r="N21" s="57"/>
      <c r="O21" s="57"/>
      <c r="P21" s="57"/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42"/>
      <c r="B24" s="243"/>
      <c r="C24" s="239"/>
      <c r="D24" s="236"/>
      <c r="E24" s="244"/>
      <c r="F24" s="243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x14ac:dyDescent="0.25">
      <c r="A28" s="235"/>
      <c r="B28" s="236"/>
      <c r="C28" s="237"/>
      <c r="D28" s="238"/>
      <c r="E28" s="239"/>
      <c r="F28" s="236"/>
      <c r="G28" s="239"/>
      <c r="H28" s="236"/>
      <c r="I28" s="240">
        <v>0</v>
      </c>
      <c r="J28" s="241"/>
      <c r="L28" s="1" t="s">
        <v>97</v>
      </c>
    </row>
    <row r="29" spans="1:16" ht="15" customHeight="1" thickBot="1" x14ac:dyDescent="0.3">
      <c r="A29" s="218" t="s">
        <v>55</v>
      </c>
      <c r="B29" s="219"/>
      <c r="C29" s="219"/>
      <c r="D29" s="219"/>
      <c r="E29" s="219"/>
      <c r="F29" s="220"/>
      <c r="G29" s="221" t="s">
        <v>59</v>
      </c>
      <c r="H29" s="221"/>
      <c r="I29" s="222" t="s">
        <v>93</v>
      </c>
      <c r="J29" s="223"/>
    </row>
    <row r="30" spans="1:16" x14ac:dyDescent="0.25">
      <c r="A30" s="144" t="s">
        <v>72</v>
      </c>
      <c r="B30" s="145"/>
      <c r="C30" s="145"/>
      <c r="D30" s="145"/>
      <c r="E30" s="145"/>
      <c r="F30" s="145"/>
      <c r="G30" s="152"/>
      <c r="H30" s="39">
        <f>'JUN 25'!J104</f>
        <v>0</v>
      </c>
      <c r="I30" s="40">
        <f>'JUN 25'!J105</f>
        <v>-37907.42</v>
      </c>
      <c r="J30" s="155"/>
      <c r="L30" s="1" t="s">
        <v>98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3"/>
      <c r="H31" s="27"/>
      <c r="I31" s="41">
        <f>I20+I21+I22+I23+I24+I25+I26+I27+I28</f>
        <v>83470.8</v>
      </c>
      <c r="J31" s="155"/>
      <c r="L31" s="1" t="s">
        <v>98</v>
      </c>
    </row>
    <row r="32" spans="1:16" x14ac:dyDescent="0.25">
      <c r="A32" s="157" t="s">
        <v>74</v>
      </c>
      <c r="B32" s="88"/>
      <c r="C32" s="88"/>
      <c r="D32" s="88"/>
      <c r="E32" s="88"/>
      <c r="F32" s="88"/>
      <c r="G32" s="153"/>
      <c r="H32" s="42">
        <v>0</v>
      </c>
      <c r="I32" s="25"/>
      <c r="J32" s="155"/>
      <c r="L32" s="1" t="s">
        <v>97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3"/>
      <c r="H33" s="27"/>
      <c r="I33" s="41">
        <v>290.16000000000003</v>
      </c>
      <c r="J33" s="155"/>
      <c r="L33" s="1" t="s">
        <v>97</v>
      </c>
    </row>
    <row r="34" spans="1:12" ht="24" customHeight="1" x14ac:dyDescent="0.25">
      <c r="A34" s="87" t="s">
        <v>92</v>
      </c>
      <c r="B34" s="88"/>
      <c r="C34" s="88"/>
      <c r="D34" s="88"/>
      <c r="E34" s="88"/>
      <c r="F34" s="88"/>
      <c r="G34" s="153"/>
      <c r="H34" s="42">
        <v>0</v>
      </c>
      <c r="I34" s="41">
        <v>0</v>
      </c>
      <c r="J34" s="155"/>
      <c r="L34" s="1" t="s">
        <v>97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3"/>
      <c r="H35" s="27"/>
      <c r="I35" s="41">
        <f>I30+I31+I33+I34</f>
        <v>45853.540000000008</v>
      </c>
      <c r="J35" s="155"/>
      <c r="L35" s="1" t="s">
        <v>98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3"/>
      <c r="H36" s="42">
        <f>H30+H32+H34</f>
        <v>0</v>
      </c>
      <c r="I36" s="27"/>
      <c r="J36" s="155"/>
      <c r="L36" s="1" t="s">
        <v>98</v>
      </c>
    </row>
    <row r="37" spans="1:12" ht="15" customHeight="1" thickBot="1" x14ac:dyDescent="0.3">
      <c r="A37" s="168" t="s">
        <v>78</v>
      </c>
      <c r="B37" s="169"/>
      <c r="C37" s="169"/>
      <c r="D37" s="169"/>
      <c r="E37" s="169"/>
      <c r="F37" s="169"/>
      <c r="G37" s="154"/>
      <c r="H37" s="29"/>
      <c r="I37" s="43">
        <f>H36+I35</f>
        <v>45853.540000000008</v>
      </c>
      <c r="J37" s="156"/>
      <c r="L37" s="1" t="s">
        <v>98</v>
      </c>
    </row>
    <row r="39" spans="1:12" x14ac:dyDescent="0.25">
      <c r="A39" s="167" t="s">
        <v>94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21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x14ac:dyDescent="0.25">
      <c r="A41" s="167" t="s">
        <v>22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2" ht="15.75" thickBot="1" x14ac:dyDescent="0.3"/>
    <row r="43" spans="1:12" ht="63" customHeight="1" thickBot="1" x14ac:dyDescent="0.3">
      <c r="A43" s="232" t="s">
        <v>151</v>
      </c>
      <c r="B43" s="233"/>
      <c r="C43" s="233"/>
      <c r="D43" s="233"/>
      <c r="E43" s="233"/>
      <c r="F43" s="233"/>
      <c r="G43" s="233"/>
      <c r="H43" s="233"/>
      <c r="I43" s="233"/>
      <c r="J43" s="234"/>
      <c r="L43" s="8" t="s">
        <v>97</v>
      </c>
    </row>
    <row r="44" spans="1:12" ht="15.75" thickBot="1" x14ac:dyDescent="0.3">
      <c r="A44" s="161"/>
      <c r="B44" s="161"/>
      <c r="C44" s="161"/>
      <c r="D44" s="161"/>
      <c r="E44" s="161"/>
      <c r="F44" s="161"/>
      <c r="G44" s="161"/>
      <c r="H44" s="161"/>
      <c r="I44" s="161"/>
      <c r="J44" s="161"/>
    </row>
    <row r="45" spans="1:12" x14ac:dyDescent="0.25">
      <c r="A45" s="100" t="s">
        <v>23</v>
      </c>
      <c r="B45" s="101"/>
      <c r="C45" s="101"/>
      <c r="D45" s="101"/>
      <c r="E45" s="101"/>
      <c r="F45" s="101"/>
      <c r="G45" s="101"/>
      <c r="H45" s="101"/>
      <c r="I45" s="101"/>
      <c r="J45" s="102"/>
    </row>
    <row r="46" spans="1:12" x14ac:dyDescent="0.25">
      <c r="A46" s="185" t="s">
        <v>95</v>
      </c>
      <c r="B46" s="186"/>
      <c r="C46" s="186"/>
      <c r="D46" s="186"/>
      <c r="E46" s="186"/>
      <c r="F46" s="186"/>
      <c r="G46" s="186"/>
      <c r="H46" s="186"/>
      <c r="I46" s="186"/>
      <c r="J46" s="187"/>
    </row>
    <row r="47" spans="1:12" ht="72" x14ac:dyDescent="0.25">
      <c r="A47" s="188" t="s">
        <v>24</v>
      </c>
      <c r="B47" s="189"/>
      <c r="C47" s="189"/>
      <c r="D47" s="189"/>
      <c r="E47" s="189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170" t="s">
        <v>30</v>
      </c>
      <c r="B48" s="171"/>
      <c r="C48" s="171"/>
      <c r="D48" s="171"/>
      <c r="E48" s="171"/>
      <c r="F48" s="47">
        <v>0</v>
      </c>
      <c r="G48" s="47">
        <v>0</v>
      </c>
      <c r="H48" s="48">
        <v>59971.27</v>
      </c>
      <c r="I48" s="47">
        <f>G48+H48</f>
        <v>59971.27</v>
      </c>
      <c r="J48" s="49">
        <v>0</v>
      </c>
      <c r="L48" s="1" t="s">
        <v>97</v>
      </c>
    </row>
    <row r="49" spans="1:12" x14ac:dyDescent="0.25">
      <c r="A49" s="170" t="s">
        <v>31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170" t="s">
        <v>32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33</v>
      </c>
      <c r="B51" s="171"/>
      <c r="C51" s="171"/>
      <c r="D51" s="171"/>
      <c r="E51" s="171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170" t="s">
        <v>34</v>
      </c>
      <c r="B52" s="171"/>
      <c r="C52" s="171"/>
      <c r="D52" s="171"/>
      <c r="E52" s="171"/>
      <c r="F52" s="47">
        <v>0</v>
      </c>
      <c r="G52" s="47">
        <v>0</v>
      </c>
      <c r="H52" s="48">
        <v>668.95</v>
      </c>
      <c r="I52" s="47">
        <f t="shared" si="0"/>
        <v>668.95</v>
      </c>
      <c r="J52" s="49">
        <v>0</v>
      </c>
      <c r="L52" s="1" t="s">
        <v>97</v>
      </c>
    </row>
    <row r="53" spans="1:12" x14ac:dyDescent="0.25">
      <c r="A53" s="170" t="s">
        <v>35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170" t="s">
        <v>36</v>
      </c>
      <c r="B54" s="171"/>
      <c r="C54" s="171"/>
      <c r="D54" s="171"/>
      <c r="E54" s="171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174" t="s">
        <v>64</v>
      </c>
      <c r="B55" s="175"/>
      <c r="C55" s="175"/>
      <c r="D55" s="175"/>
      <c r="E55" s="17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77"/>
      <c r="B56" s="178"/>
      <c r="C56" s="178"/>
      <c r="D56" s="178"/>
      <c r="E56" s="17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80"/>
      <c r="B57" s="181"/>
      <c r="C57" s="181"/>
      <c r="D57" s="181"/>
      <c r="E57" s="182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37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38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39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40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41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42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43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170" t="s">
        <v>44</v>
      </c>
      <c r="B65" s="171"/>
      <c r="C65" s="171"/>
      <c r="D65" s="171"/>
      <c r="E65" s="171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72" t="s">
        <v>45</v>
      </c>
      <c r="B66" s="173"/>
      <c r="C66" s="173"/>
      <c r="D66" s="173"/>
      <c r="E66" s="173"/>
      <c r="F66" s="50">
        <f>I66</f>
        <v>60640.219999999994</v>
      </c>
      <c r="G66" s="50">
        <f t="shared" ref="G66:J66" si="1">SUM(G48:G65)</f>
        <v>0</v>
      </c>
      <c r="H66" s="51">
        <f t="shared" si="1"/>
        <v>60640.219999999994</v>
      </c>
      <c r="I66" s="50">
        <f t="shared" si="1"/>
        <v>60640.219999999994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0" t="s">
        <v>23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2" x14ac:dyDescent="0.25">
      <c r="A69" s="185" t="s">
        <v>65</v>
      </c>
      <c r="B69" s="186"/>
      <c r="C69" s="186"/>
      <c r="D69" s="186"/>
      <c r="E69" s="186"/>
      <c r="F69" s="186"/>
      <c r="G69" s="186"/>
      <c r="H69" s="186"/>
      <c r="I69" s="186"/>
      <c r="J69" s="187"/>
    </row>
    <row r="70" spans="1:12" ht="72" x14ac:dyDescent="0.25">
      <c r="A70" s="188" t="s">
        <v>24</v>
      </c>
      <c r="B70" s="189"/>
      <c r="C70" s="189"/>
      <c r="D70" s="189"/>
      <c r="E70" s="189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170" t="s">
        <v>30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170" t="s">
        <v>31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170" t="s">
        <v>32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33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34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35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0" t="s">
        <v>36</v>
      </c>
      <c r="B77" s="171"/>
      <c r="C77" s="171"/>
      <c r="D77" s="171"/>
      <c r="E77" s="171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4" t="s">
        <v>87</v>
      </c>
      <c r="B78" s="175"/>
      <c r="C78" s="175"/>
      <c r="D78" s="175"/>
      <c r="E78" s="17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77"/>
      <c r="B79" s="178"/>
      <c r="C79" s="178"/>
      <c r="D79" s="178"/>
      <c r="E79" s="17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80"/>
      <c r="B80" s="181"/>
      <c r="C80" s="181"/>
      <c r="D80" s="181"/>
      <c r="E80" s="182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37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38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39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40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41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42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43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170" t="s">
        <v>44</v>
      </c>
      <c r="B88" s="171"/>
      <c r="C88" s="171"/>
      <c r="D88" s="171"/>
      <c r="E88" s="171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72" t="s">
        <v>45</v>
      </c>
      <c r="B89" s="173"/>
      <c r="C89" s="173"/>
      <c r="D89" s="173"/>
      <c r="E89" s="173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17" t="s">
        <v>46</v>
      </c>
      <c r="B91" s="217"/>
      <c r="C91" s="217"/>
      <c r="D91" s="217"/>
      <c r="E91" s="217"/>
      <c r="F91" s="217"/>
      <c r="G91" s="217"/>
      <c r="H91" s="217"/>
      <c r="I91" s="217"/>
      <c r="J91" s="217"/>
    </row>
    <row r="92" spans="1:12" x14ac:dyDescent="0.25">
      <c r="A92" s="167" t="s">
        <v>47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48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x14ac:dyDescent="0.25">
      <c r="A94" s="167" t="s">
        <v>49</v>
      </c>
      <c r="B94" s="167"/>
      <c r="C94" s="167"/>
      <c r="D94" s="167"/>
      <c r="E94" s="167"/>
      <c r="F94" s="167"/>
      <c r="G94" s="167"/>
      <c r="H94" s="167"/>
      <c r="I94" s="167"/>
      <c r="J94" s="167"/>
    </row>
    <row r="95" spans="1:12" ht="21" customHeight="1" x14ac:dyDescent="0.25">
      <c r="A95" s="199" t="s">
        <v>50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51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52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53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230" t="s">
        <v>69</v>
      </c>
      <c r="B99" s="231"/>
      <c r="C99" s="231"/>
      <c r="D99" s="231"/>
      <c r="E99" s="231"/>
      <c r="F99" s="231"/>
      <c r="G99" s="231"/>
      <c r="H99" s="231"/>
      <c r="I99" s="224"/>
      <c r="J99" s="53">
        <f>I37</f>
        <v>45853.540000000008</v>
      </c>
      <c r="L99" s="1" t="s">
        <v>99</v>
      </c>
    </row>
    <row r="100" spans="1:12" ht="15.75" customHeight="1" x14ac:dyDescent="0.25">
      <c r="A100" s="170" t="s">
        <v>70</v>
      </c>
      <c r="B100" s="171"/>
      <c r="C100" s="171"/>
      <c r="D100" s="171"/>
      <c r="E100" s="171"/>
      <c r="F100" s="171"/>
      <c r="G100" s="171"/>
      <c r="H100" s="171"/>
      <c r="I100" s="225"/>
      <c r="J100" s="54">
        <f>F66+F89</f>
        <v>60640.219999999994</v>
      </c>
      <c r="L100" s="1" t="s">
        <v>99</v>
      </c>
    </row>
    <row r="101" spans="1:12" ht="15.75" customHeight="1" x14ac:dyDescent="0.25">
      <c r="A101" s="170" t="s">
        <v>68</v>
      </c>
      <c r="B101" s="171"/>
      <c r="C101" s="171"/>
      <c r="D101" s="171"/>
      <c r="E101" s="171"/>
      <c r="F101" s="171"/>
      <c r="G101" s="171"/>
      <c r="H101" s="171"/>
      <c r="I101" s="225"/>
      <c r="J101" s="54">
        <f>H36-H89</f>
        <v>0</v>
      </c>
      <c r="L101" s="1" t="s">
        <v>99</v>
      </c>
    </row>
    <row r="102" spans="1:12" ht="15.75" customHeight="1" x14ac:dyDescent="0.25">
      <c r="A102" s="170" t="s">
        <v>85</v>
      </c>
      <c r="B102" s="171"/>
      <c r="C102" s="171"/>
      <c r="D102" s="171"/>
      <c r="E102" s="171"/>
      <c r="F102" s="171"/>
      <c r="G102" s="171"/>
      <c r="H102" s="171"/>
      <c r="I102" s="225"/>
      <c r="J102" s="54">
        <f>I35-H66-J103</f>
        <v>-14786.679999999986</v>
      </c>
      <c r="L102" s="1" t="s">
        <v>99</v>
      </c>
    </row>
    <row r="103" spans="1:12" ht="15.75" customHeight="1" x14ac:dyDescent="0.25">
      <c r="A103" s="170" t="s">
        <v>71</v>
      </c>
      <c r="B103" s="171"/>
      <c r="C103" s="171"/>
      <c r="D103" s="171"/>
      <c r="E103" s="171"/>
      <c r="F103" s="171"/>
      <c r="G103" s="171"/>
      <c r="H103" s="171"/>
      <c r="I103" s="225"/>
      <c r="J103" s="54">
        <v>0</v>
      </c>
      <c r="L103" s="1" t="s">
        <v>97</v>
      </c>
    </row>
    <row r="104" spans="1:12" ht="15.75" customHeight="1" x14ac:dyDescent="0.25">
      <c r="A104" s="170" t="s">
        <v>79</v>
      </c>
      <c r="B104" s="171"/>
      <c r="C104" s="171"/>
      <c r="D104" s="171"/>
      <c r="E104" s="171"/>
      <c r="F104" s="171"/>
      <c r="G104" s="171"/>
      <c r="H104" s="171"/>
      <c r="I104" s="225"/>
      <c r="J104" s="54">
        <f>H36-I89</f>
        <v>0</v>
      </c>
      <c r="L104" s="1" t="s">
        <v>99</v>
      </c>
    </row>
    <row r="105" spans="1:12" ht="15.75" customHeight="1" x14ac:dyDescent="0.25">
      <c r="A105" s="227" t="s">
        <v>80</v>
      </c>
      <c r="B105" s="228"/>
      <c r="C105" s="228"/>
      <c r="D105" s="228"/>
      <c r="E105" s="228"/>
      <c r="F105" s="228"/>
      <c r="G105" s="228"/>
      <c r="H105" s="228"/>
      <c r="I105" s="225"/>
      <c r="J105" s="55">
        <f>I35-H66</f>
        <v>-14786.679999999986</v>
      </c>
      <c r="L105" s="1" t="s">
        <v>99</v>
      </c>
    </row>
    <row r="106" spans="1:12" ht="15.75" customHeight="1" thickBot="1" x14ac:dyDescent="0.3">
      <c r="A106" s="227" t="s">
        <v>81</v>
      </c>
      <c r="B106" s="228"/>
      <c r="C106" s="228"/>
      <c r="D106" s="228"/>
      <c r="E106" s="228"/>
      <c r="F106" s="228"/>
      <c r="G106" s="228"/>
      <c r="H106" s="228"/>
      <c r="I106" s="226"/>
      <c r="J106" s="56">
        <f>J104+J105</f>
        <v>-14786.679999999986</v>
      </c>
      <c r="L106" s="1" t="s">
        <v>99</v>
      </c>
    </row>
    <row r="107" spans="1:12" ht="66" customHeight="1" x14ac:dyDescent="0.25">
      <c r="A107" s="192" t="s">
        <v>54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29" t="s">
        <v>107</v>
      </c>
      <c r="B108" s="229"/>
      <c r="C108" s="229"/>
      <c r="D108" s="229"/>
      <c r="E108" s="229"/>
      <c r="F108" s="229"/>
      <c r="G108" s="229"/>
      <c r="H108" s="229"/>
      <c r="I108" s="229"/>
      <c r="J108" s="229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3" t="s">
        <v>61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tr">
        <f>E7</f>
        <v>FULANO(A) DE TAL - PRESIDENTE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  <row r="114" spans="1:10" ht="15.75" x14ac:dyDescent="0.25">
      <c r="A114" s="184" t="s">
        <v>62</v>
      </c>
      <c r="B114" s="184"/>
      <c r="C114" s="184"/>
      <c r="D114" s="184"/>
      <c r="E114" s="184"/>
      <c r="F114" s="184"/>
      <c r="G114" s="184"/>
      <c r="H114" s="184"/>
      <c r="I114" s="184"/>
      <c r="J114" s="184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06" t="s">
        <v>57</v>
      </c>
      <c r="B1" s="107"/>
      <c r="C1" s="107"/>
      <c r="D1" s="107"/>
      <c r="E1" s="107"/>
      <c r="F1" s="107"/>
      <c r="G1" s="107"/>
      <c r="H1" s="107"/>
      <c r="I1" s="107"/>
      <c r="J1" s="108"/>
      <c r="L1" s="84" t="s">
        <v>96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09" t="s">
        <v>0</v>
      </c>
      <c r="B3" s="110"/>
      <c r="C3" s="110"/>
      <c r="D3" s="110"/>
      <c r="E3" s="259" t="s">
        <v>56</v>
      </c>
      <c r="F3" s="259"/>
      <c r="G3" s="259"/>
      <c r="H3" s="259"/>
      <c r="I3" s="259"/>
      <c r="J3" s="260"/>
    </row>
    <row r="4" spans="1:15" s="8" customFormat="1" ht="42" customHeight="1" x14ac:dyDescent="0.25">
      <c r="A4" s="90" t="s">
        <v>1</v>
      </c>
      <c r="B4" s="91"/>
      <c r="C4" s="91"/>
      <c r="D4" s="91"/>
      <c r="E4" s="261" t="s">
        <v>124</v>
      </c>
      <c r="F4" s="261"/>
      <c r="G4" s="261"/>
      <c r="H4" s="261"/>
      <c r="I4" s="261"/>
      <c r="J4" s="262"/>
      <c r="L4" s="8" t="s">
        <v>97</v>
      </c>
    </row>
    <row r="5" spans="1:15" s="8" customFormat="1" ht="21" customHeight="1" x14ac:dyDescent="0.25">
      <c r="A5" s="90" t="s">
        <v>2</v>
      </c>
      <c r="B5" s="91"/>
      <c r="C5" s="91"/>
      <c r="D5" s="91"/>
      <c r="E5" s="263" t="s">
        <v>125</v>
      </c>
      <c r="F5" s="263"/>
      <c r="G5" s="263"/>
      <c r="H5" s="263"/>
      <c r="I5" s="263"/>
      <c r="J5" s="264"/>
      <c r="L5" s="8" t="s">
        <v>97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263" t="s">
        <v>126</v>
      </c>
      <c r="F6" s="263"/>
      <c r="G6" s="263"/>
      <c r="H6" s="263"/>
      <c r="I6" s="263"/>
      <c r="J6" s="264"/>
      <c r="L6" s="8" t="s">
        <v>97</v>
      </c>
    </row>
    <row r="7" spans="1:15" s="8" customFormat="1" ht="21" customHeight="1" x14ac:dyDescent="0.25">
      <c r="A7" s="90" t="s">
        <v>4</v>
      </c>
      <c r="B7" s="91"/>
      <c r="C7" s="91"/>
      <c r="D7" s="91"/>
      <c r="E7" s="263" t="s">
        <v>127</v>
      </c>
      <c r="F7" s="263"/>
      <c r="G7" s="263"/>
      <c r="H7" s="263"/>
      <c r="I7" s="263"/>
      <c r="J7" s="264"/>
      <c r="L7" s="8" t="s">
        <v>97</v>
      </c>
    </row>
    <row r="8" spans="1:15" s="8" customFormat="1" x14ac:dyDescent="0.25">
      <c r="A8" s="90" t="s">
        <v>5</v>
      </c>
      <c r="B8" s="91"/>
      <c r="C8" s="91"/>
      <c r="D8" s="91"/>
      <c r="E8" s="263" t="s">
        <v>118</v>
      </c>
      <c r="F8" s="263"/>
      <c r="G8" s="263"/>
      <c r="H8" s="263"/>
      <c r="I8" s="263"/>
      <c r="J8" s="264"/>
      <c r="L8" s="8" t="s">
        <v>97</v>
      </c>
    </row>
    <row r="9" spans="1:15" s="8" customFormat="1" ht="51" customHeight="1" x14ac:dyDescent="0.25">
      <c r="A9" s="90" t="s">
        <v>6</v>
      </c>
      <c r="B9" s="91"/>
      <c r="C9" s="91"/>
      <c r="D9" s="91"/>
      <c r="E9" s="261" t="s">
        <v>128</v>
      </c>
      <c r="F9" s="261"/>
      <c r="G9" s="261"/>
      <c r="H9" s="261"/>
      <c r="I9" s="261"/>
      <c r="J9" s="262"/>
      <c r="L9" s="8" t="s">
        <v>97</v>
      </c>
    </row>
    <row r="10" spans="1:15" s="8" customFormat="1" ht="21" customHeight="1" x14ac:dyDescent="0.25">
      <c r="A10" s="90" t="s">
        <v>7</v>
      </c>
      <c r="B10" s="91"/>
      <c r="C10" s="91"/>
      <c r="D10" s="91"/>
      <c r="E10" s="263" t="s">
        <v>141</v>
      </c>
      <c r="F10" s="263"/>
      <c r="G10" s="263"/>
      <c r="H10" s="263"/>
      <c r="I10" s="263"/>
      <c r="J10" s="264"/>
      <c r="L10" s="8" t="s">
        <v>97</v>
      </c>
    </row>
    <row r="11" spans="1:15" s="8" customFormat="1" ht="21" customHeight="1" thickBot="1" x14ac:dyDescent="0.3">
      <c r="A11" s="120" t="s">
        <v>8</v>
      </c>
      <c r="B11" s="121"/>
      <c r="C11" s="121"/>
      <c r="D11" s="121"/>
      <c r="E11" s="269" t="s">
        <v>130</v>
      </c>
      <c r="F11" s="269"/>
      <c r="G11" s="269"/>
      <c r="H11" s="269"/>
      <c r="I11" s="269"/>
      <c r="J11" s="270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15" t="s">
        <v>9</v>
      </c>
      <c r="B13" s="116"/>
      <c r="C13" s="116"/>
      <c r="D13" s="38" t="s">
        <v>58</v>
      </c>
      <c r="E13" s="116" t="s">
        <v>10</v>
      </c>
      <c r="F13" s="116"/>
      <c r="G13" s="116" t="s">
        <v>11</v>
      </c>
      <c r="H13" s="116"/>
      <c r="I13" s="116" t="s">
        <v>12</v>
      </c>
      <c r="J13" s="117"/>
    </row>
    <row r="14" spans="1:15" x14ac:dyDescent="0.25">
      <c r="A14" s="94" t="s">
        <v>60</v>
      </c>
      <c r="B14" s="95"/>
      <c r="C14" s="95"/>
      <c r="D14" s="23">
        <f>'JAN 25'!D14</f>
        <v>45809</v>
      </c>
      <c r="E14" s="265">
        <f>'JAN 25'!E14:F14</f>
        <v>45649</v>
      </c>
      <c r="F14" s="265"/>
      <c r="G14" s="265" t="str">
        <f>'JAN 25'!G14:H14</f>
        <v>01/01/2025 A 31/12/2025</v>
      </c>
      <c r="H14" s="266"/>
      <c r="I14" s="267">
        <f>'JAN 25'!I14:J14</f>
        <v>150000</v>
      </c>
      <c r="J14" s="268"/>
      <c r="L14" s="1" t="s">
        <v>97</v>
      </c>
      <c r="M14" s="33"/>
    </row>
    <row r="15" spans="1:15" ht="15.75" thickBot="1" x14ac:dyDescent="0.3">
      <c r="A15" s="124"/>
      <c r="B15" s="125"/>
      <c r="C15" s="125"/>
      <c r="D15" s="13"/>
      <c r="E15" s="126"/>
      <c r="F15" s="126"/>
      <c r="G15" s="126"/>
      <c r="H15" s="126"/>
      <c r="I15" s="126"/>
      <c r="J15" s="127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0" t="s">
        <v>14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6" ht="37.5" customHeight="1" x14ac:dyDescent="0.25">
      <c r="A18" s="103" t="s">
        <v>15</v>
      </c>
      <c r="B18" s="104"/>
      <c r="C18" s="104" t="s">
        <v>16</v>
      </c>
      <c r="D18" s="104"/>
      <c r="E18" s="104" t="s">
        <v>17</v>
      </c>
      <c r="F18" s="104"/>
      <c r="G18" s="104" t="s">
        <v>18</v>
      </c>
      <c r="H18" s="104"/>
      <c r="I18" s="104" t="s">
        <v>19</v>
      </c>
      <c r="J18" s="105"/>
      <c r="M18" s="57"/>
      <c r="N18" s="57"/>
      <c r="O18" s="57"/>
      <c r="P18" s="57"/>
    </row>
    <row r="19" spans="1:16" ht="18.600000000000001" customHeight="1" x14ac:dyDescent="0.25">
      <c r="A19" s="245">
        <v>45509</v>
      </c>
      <c r="B19" s="246"/>
      <c r="C19" s="247">
        <v>62782.92</v>
      </c>
      <c r="D19" s="240"/>
      <c r="E19" s="248">
        <v>45509</v>
      </c>
      <c r="F19" s="246"/>
      <c r="G19" s="271">
        <v>553345000001167</v>
      </c>
      <c r="H19" s="271"/>
      <c r="I19" s="240">
        <v>62782.92</v>
      </c>
      <c r="J19" s="241"/>
      <c r="L19" s="1" t="s">
        <v>97</v>
      </c>
      <c r="M19" s="57"/>
      <c r="N19" s="57"/>
      <c r="O19" s="57"/>
      <c r="P19" s="57"/>
    </row>
    <row r="20" spans="1:16" x14ac:dyDescent="0.25">
      <c r="A20" s="242"/>
      <c r="B20" s="243"/>
      <c r="C20" s="239"/>
      <c r="D20" s="236"/>
      <c r="E20" s="244"/>
      <c r="F20" s="243"/>
      <c r="G20" s="239"/>
      <c r="H20" s="236"/>
      <c r="I20" s="240">
        <v>0</v>
      </c>
      <c r="J20" s="241"/>
      <c r="L20" s="1" t="s">
        <v>97</v>
      </c>
      <c r="M20" s="57"/>
      <c r="N20" s="57"/>
      <c r="O20" s="57"/>
      <c r="P20" s="57"/>
    </row>
    <row r="21" spans="1:16" x14ac:dyDescent="0.25">
      <c r="A21" s="242"/>
      <c r="B21" s="243"/>
      <c r="C21" s="239"/>
      <c r="D21" s="236"/>
      <c r="E21" s="244"/>
      <c r="F21" s="243"/>
      <c r="G21" s="239"/>
      <c r="H21" s="236"/>
      <c r="I21" s="240">
        <v>0</v>
      </c>
      <c r="J21" s="241"/>
      <c r="L21" s="1" t="s">
        <v>97</v>
      </c>
    </row>
    <row r="22" spans="1:16" x14ac:dyDescent="0.25">
      <c r="A22" s="242"/>
      <c r="B22" s="243"/>
      <c r="C22" s="239"/>
      <c r="D22" s="236"/>
      <c r="E22" s="244"/>
      <c r="F22" s="243"/>
      <c r="G22" s="239"/>
      <c r="H22" s="236"/>
      <c r="I22" s="240">
        <v>0</v>
      </c>
      <c r="J22" s="241"/>
      <c r="L22" s="1" t="s">
        <v>97</v>
      </c>
    </row>
    <row r="23" spans="1:16" x14ac:dyDescent="0.25">
      <c r="A23" s="242"/>
      <c r="B23" s="243"/>
      <c r="C23" s="239"/>
      <c r="D23" s="236"/>
      <c r="E23" s="244"/>
      <c r="F23" s="243"/>
      <c r="G23" s="239"/>
      <c r="H23" s="236"/>
      <c r="I23" s="240">
        <v>0</v>
      </c>
      <c r="J23" s="241"/>
      <c r="L23" s="1" t="s">
        <v>97</v>
      </c>
    </row>
    <row r="24" spans="1:16" x14ac:dyDescent="0.25">
      <c r="A24" s="235"/>
      <c r="B24" s="236"/>
      <c r="C24" s="237"/>
      <c r="D24" s="238"/>
      <c r="E24" s="239"/>
      <c r="F24" s="236"/>
      <c r="G24" s="239"/>
      <c r="H24" s="236"/>
      <c r="I24" s="240">
        <v>0</v>
      </c>
      <c r="J24" s="241"/>
      <c r="L24" s="1" t="s">
        <v>97</v>
      </c>
    </row>
    <row r="25" spans="1:16" x14ac:dyDescent="0.25">
      <c r="A25" s="235"/>
      <c r="B25" s="236"/>
      <c r="C25" s="237"/>
      <c r="D25" s="238"/>
      <c r="E25" s="239"/>
      <c r="F25" s="236"/>
      <c r="G25" s="239"/>
      <c r="H25" s="236"/>
      <c r="I25" s="240">
        <v>0</v>
      </c>
      <c r="J25" s="241"/>
      <c r="L25" s="1" t="s">
        <v>97</v>
      </c>
    </row>
    <row r="26" spans="1:16" x14ac:dyDescent="0.25">
      <c r="A26" s="235"/>
      <c r="B26" s="236"/>
      <c r="C26" s="237"/>
      <c r="D26" s="238"/>
      <c r="E26" s="239"/>
      <c r="F26" s="236"/>
      <c r="G26" s="239"/>
      <c r="H26" s="236"/>
      <c r="I26" s="240">
        <v>0</v>
      </c>
      <c r="J26" s="241"/>
      <c r="L26" s="1" t="s">
        <v>97</v>
      </c>
    </row>
    <row r="27" spans="1:16" x14ac:dyDescent="0.25">
      <c r="A27" s="235"/>
      <c r="B27" s="236"/>
      <c r="C27" s="237"/>
      <c r="D27" s="238"/>
      <c r="E27" s="239"/>
      <c r="F27" s="236"/>
      <c r="G27" s="239"/>
      <c r="H27" s="236"/>
      <c r="I27" s="240">
        <v>0</v>
      </c>
      <c r="J27" s="241"/>
      <c r="L27" s="1" t="s">
        <v>97</v>
      </c>
    </row>
    <row r="28" spans="1:16" ht="15" customHeight="1" thickBot="1" x14ac:dyDescent="0.3">
      <c r="A28" s="218" t="s">
        <v>55</v>
      </c>
      <c r="B28" s="219"/>
      <c r="C28" s="219"/>
      <c r="D28" s="219"/>
      <c r="E28" s="219"/>
      <c r="F28" s="220"/>
      <c r="G28" s="221" t="s">
        <v>59</v>
      </c>
      <c r="H28" s="221"/>
      <c r="I28" s="222" t="s">
        <v>93</v>
      </c>
      <c r="J28" s="223"/>
    </row>
    <row r="29" spans="1:16" x14ac:dyDescent="0.25">
      <c r="A29" s="144" t="s">
        <v>72</v>
      </c>
      <c r="B29" s="145"/>
      <c r="C29" s="145"/>
      <c r="D29" s="145"/>
      <c r="E29" s="145"/>
      <c r="F29" s="145"/>
      <c r="G29" s="152"/>
      <c r="H29" s="39">
        <f>'JUL 25'!J104</f>
        <v>0</v>
      </c>
      <c r="I29" s="40">
        <f>'JUL 25'!J105</f>
        <v>-14786.679999999986</v>
      </c>
      <c r="J29" s="155"/>
      <c r="L29" s="1" t="s">
        <v>98</v>
      </c>
    </row>
    <row r="30" spans="1:16" x14ac:dyDescent="0.25">
      <c r="A30" s="87" t="s">
        <v>73</v>
      </c>
      <c r="B30" s="88"/>
      <c r="C30" s="88"/>
      <c r="D30" s="88"/>
      <c r="E30" s="88"/>
      <c r="F30" s="88"/>
      <c r="G30" s="153"/>
      <c r="H30" s="27"/>
      <c r="I30" s="41">
        <f>I19+I20+I21+I22+I23+I24+I25+I26+I27</f>
        <v>62782.92</v>
      </c>
      <c r="J30" s="155"/>
      <c r="L30" s="1" t="s">
        <v>98</v>
      </c>
    </row>
    <row r="31" spans="1:16" x14ac:dyDescent="0.25">
      <c r="A31" s="157" t="s">
        <v>74</v>
      </c>
      <c r="B31" s="88"/>
      <c r="C31" s="88"/>
      <c r="D31" s="88"/>
      <c r="E31" s="88"/>
      <c r="F31" s="88"/>
      <c r="G31" s="153"/>
      <c r="H31" s="42">
        <v>0</v>
      </c>
      <c r="I31" s="25"/>
      <c r="J31" s="155"/>
      <c r="L31" s="1" t="s">
        <v>97</v>
      </c>
    </row>
    <row r="32" spans="1:16" x14ac:dyDescent="0.25">
      <c r="A32" s="87" t="s">
        <v>75</v>
      </c>
      <c r="B32" s="88"/>
      <c r="C32" s="88"/>
      <c r="D32" s="88"/>
      <c r="E32" s="88"/>
      <c r="F32" s="88"/>
      <c r="G32" s="153"/>
      <c r="H32" s="27"/>
      <c r="I32" s="41">
        <v>281.14999999999998</v>
      </c>
      <c r="J32" s="155"/>
      <c r="L32" s="1" t="s">
        <v>97</v>
      </c>
    </row>
    <row r="33" spans="1:12" ht="24" customHeight="1" x14ac:dyDescent="0.25">
      <c r="A33" s="87" t="s">
        <v>92</v>
      </c>
      <c r="B33" s="88"/>
      <c r="C33" s="88"/>
      <c r="D33" s="88"/>
      <c r="E33" s="88"/>
      <c r="F33" s="88"/>
      <c r="G33" s="153"/>
      <c r="H33" s="42">
        <v>0</v>
      </c>
      <c r="I33" s="41">
        <v>0</v>
      </c>
      <c r="J33" s="155"/>
      <c r="L33" s="1" t="s">
        <v>97</v>
      </c>
    </row>
    <row r="34" spans="1:12" x14ac:dyDescent="0.25">
      <c r="A34" s="87" t="s">
        <v>76</v>
      </c>
      <c r="B34" s="88"/>
      <c r="C34" s="88"/>
      <c r="D34" s="88"/>
      <c r="E34" s="88"/>
      <c r="F34" s="89"/>
      <c r="G34" s="153"/>
      <c r="H34" s="27"/>
      <c r="I34" s="41">
        <f>I29+I30+I32+I33</f>
        <v>48277.390000000014</v>
      </c>
      <c r="J34" s="155"/>
      <c r="L34" s="1" t="s">
        <v>98</v>
      </c>
    </row>
    <row r="35" spans="1:12" x14ac:dyDescent="0.25">
      <c r="A35" s="87" t="s">
        <v>77</v>
      </c>
      <c r="B35" s="88"/>
      <c r="C35" s="88"/>
      <c r="D35" s="88"/>
      <c r="E35" s="88"/>
      <c r="F35" s="89"/>
      <c r="G35" s="153"/>
      <c r="H35" s="42">
        <f>H29+H31+H33</f>
        <v>0</v>
      </c>
      <c r="I35" s="27"/>
      <c r="J35" s="155"/>
      <c r="L35" s="1" t="s">
        <v>98</v>
      </c>
    </row>
    <row r="36" spans="1:12" ht="15" customHeight="1" thickBot="1" x14ac:dyDescent="0.3">
      <c r="A36" s="168" t="s">
        <v>78</v>
      </c>
      <c r="B36" s="169"/>
      <c r="C36" s="169"/>
      <c r="D36" s="169"/>
      <c r="E36" s="169"/>
      <c r="F36" s="169"/>
      <c r="G36" s="154"/>
      <c r="H36" s="29"/>
      <c r="I36" s="43">
        <f>H35+I34</f>
        <v>48277.390000000014</v>
      </c>
      <c r="J36" s="156"/>
      <c r="L36" s="1" t="s">
        <v>98</v>
      </c>
    </row>
    <row r="38" spans="1:12" x14ac:dyDescent="0.25">
      <c r="A38" s="167" t="s">
        <v>94</v>
      </c>
      <c r="B38" s="167"/>
      <c r="C38" s="167"/>
      <c r="D38" s="167"/>
      <c r="E38" s="167"/>
      <c r="F38" s="167"/>
      <c r="G38" s="167"/>
      <c r="H38" s="167"/>
      <c r="I38" s="167"/>
      <c r="J38" s="167"/>
    </row>
    <row r="39" spans="1:12" x14ac:dyDescent="0.25">
      <c r="A39" s="167" t="s">
        <v>21</v>
      </c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2" x14ac:dyDescent="0.25">
      <c r="A40" s="167" t="s">
        <v>22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2" ht="15.75" thickBot="1" x14ac:dyDescent="0.3"/>
    <row r="42" spans="1:12" ht="63" customHeight="1" thickBot="1" x14ac:dyDescent="0.3">
      <c r="A42" s="232" t="s">
        <v>152</v>
      </c>
      <c r="B42" s="233"/>
      <c r="C42" s="233"/>
      <c r="D42" s="233"/>
      <c r="E42" s="233"/>
      <c r="F42" s="233"/>
      <c r="G42" s="233"/>
      <c r="H42" s="233"/>
      <c r="I42" s="233"/>
      <c r="J42" s="234"/>
      <c r="L42" s="8" t="s">
        <v>97</v>
      </c>
    </row>
    <row r="43" spans="1:12" ht="15.75" thickBot="1" x14ac:dyDescent="0.3">
      <c r="A43" s="161"/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2" x14ac:dyDescent="0.25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2" x14ac:dyDescent="0.25">
      <c r="A45" s="185" t="s">
        <v>95</v>
      </c>
      <c r="B45" s="186"/>
      <c r="C45" s="186"/>
      <c r="D45" s="186"/>
      <c r="E45" s="186"/>
      <c r="F45" s="186"/>
      <c r="G45" s="186"/>
      <c r="H45" s="186"/>
      <c r="I45" s="186"/>
      <c r="J45" s="187"/>
    </row>
    <row r="46" spans="1:12" ht="72" x14ac:dyDescent="0.25">
      <c r="A46" s="188" t="s">
        <v>24</v>
      </c>
      <c r="B46" s="189"/>
      <c r="C46" s="189"/>
      <c r="D46" s="189"/>
      <c r="E46" s="189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170" t="s">
        <v>30</v>
      </c>
      <c r="B47" s="171"/>
      <c r="C47" s="171"/>
      <c r="D47" s="171"/>
      <c r="E47" s="171"/>
      <c r="F47" s="47">
        <v>0</v>
      </c>
      <c r="G47" s="47">
        <v>0</v>
      </c>
      <c r="H47" s="48">
        <v>16034.66</v>
      </c>
      <c r="I47" s="47">
        <f>G47+H47</f>
        <v>16034.66</v>
      </c>
      <c r="J47" s="49">
        <v>0</v>
      </c>
      <c r="L47" s="1" t="s">
        <v>97</v>
      </c>
    </row>
    <row r="48" spans="1:12" x14ac:dyDescent="0.25">
      <c r="A48" s="170" t="s">
        <v>31</v>
      </c>
      <c r="B48" s="171"/>
      <c r="C48" s="171"/>
      <c r="D48" s="171"/>
      <c r="E48" s="171"/>
      <c r="F48" s="47">
        <v>0</v>
      </c>
      <c r="G48" s="47">
        <v>0</v>
      </c>
      <c r="H48" s="48">
        <v>0</v>
      </c>
      <c r="I48" s="47">
        <f t="shared" ref="I48:I63" si="0">G48+H48</f>
        <v>0</v>
      </c>
      <c r="J48" s="49">
        <v>0</v>
      </c>
      <c r="L48" s="1" t="s">
        <v>97</v>
      </c>
    </row>
    <row r="49" spans="1:12" x14ac:dyDescent="0.25">
      <c r="A49" s="170" t="s">
        <v>32</v>
      </c>
      <c r="B49" s="171"/>
      <c r="C49" s="171"/>
      <c r="D49" s="171"/>
      <c r="E49" s="171"/>
      <c r="F49" s="47">
        <v>0</v>
      </c>
      <c r="G49" s="47">
        <v>0</v>
      </c>
      <c r="H49" s="48">
        <v>0</v>
      </c>
      <c r="I49" s="47">
        <f t="shared" si="0"/>
        <v>0</v>
      </c>
      <c r="J49" s="49">
        <v>0</v>
      </c>
      <c r="L49" s="1" t="s">
        <v>97</v>
      </c>
    </row>
    <row r="50" spans="1:12" x14ac:dyDescent="0.25">
      <c r="A50" s="170" t="s">
        <v>33</v>
      </c>
      <c r="B50" s="171"/>
      <c r="C50" s="171"/>
      <c r="D50" s="171"/>
      <c r="E50" s="171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170" t="s">
        <v>34</v>
      </c>
      <c r="B51" s="171"/>
      <c r="C51" s="171"/>
      <c r="D51" s="171"/>
      <c r="E51" s="171"/>
      <c r="F51" s="47">
        <v>0</v>
      </c>
      <c r="G51" s="47">
        <v>0</v>
      </c>
      <c r="H51" s="48">
        <v>703.1</v>
      </c>
      <c r="I51" s="47">
        <f t="shared" si="0"/>
        <v>703.1</v>
      </c>
      <c r="J51" s="49">
        <v>0</v>
      </c>
      <c r="L51" s="1" t="s">
        <v>97</v>
      </c>
    </row>
    <row r="52" spans="1:12" x14ac:dyDescent="0.25">
      <c r="A52" s="170" t="s">
        <v>35</v>
      </c>
      <c r="B52" s="171"/>
      <c r="C52" s="171"/>
      <c r="D52" s="171"/>
      <c r="E52" s="171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170" t="s">
        <v>36</v>
      </c>
      <c r="B53" s="171"/>
      <c r="C53" s="171"/>
      <c r="D53" s="171"/>
      <c r="E53" s="171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ht="15" customHeight="1" x14ac:dyDescent="0.25">
      <c r="A54" s="174" t="s">
        <v>64</v>
      </c>
      <c r="B54" s="175"/>
      <c r="C54" s="175"/>
      <c r="D54" s="175"/>
      <c r="E54" s="176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x14ac:dyDescent="0.25">
      <c r="A55" s="177"/>
      <c r="B55" s="178"/>
      <c r="C55" s="178"/>
      <c r="D55" s="178"/>
      <c r="E55" s="179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180"/>
      <c r="B56" s="181"/>
      <c r="C56" s="181"/>
      <c r="D56" s="181"/>
      <c r="E56" s="182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170" t="s">
        <v>37</v>
      </c>
      <c r="B57" s="171"/>
      <c r="C57" s="171"/>
      <c r="D57" s="171"/>
      <c r="E57" s="171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170" t="s">
        <v>38</v>
      </c>
      <c r="B58" s="171"/>
      <c r="C58" s="171"/>
      <c r="D58" s="171"/>
      <c r="E58" s="171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170" t="s">
        <v>39</v>
      </c>
      <c r="B59" s="171"/>
      <c r="C59" s="171"/>
      <c r="D59" s="171"/>
      <c r="E59" s="171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170" t="s">
        <v>40</v>
      </c>
      <c r="B60" s="171"/>
      <c r="C60" s="171"/>
      <c r="D60" s="171"/>
      <c r="E60" s="171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170" t="s">
        <v>41</v>
      </c>
      <c r="B61" s="171"/>
      <c r="C61" s="171"/>
      <c r="D61" s="171"/>
      <c r="E61" s="171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170" t="s">
        <v>42</v>
      </c>
      <c r="B62" s="171"/>
      <c r="C62" s="171"/>
      <c r="D62" s="171"/>
      <c r="E62" s="171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170" t="s">
        <v>43</v>
      </c>
      <c r="B63" s="171"/>
      <c r="C63" s="171"/>
      <c r="D63" s="171"/>
      <c r="E63" s="171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170" t="s">
        <v>44</v>
      </c>
      <c r="B64" s="171"/>
      <c r="C64" s="171"/>
      <c r="D64" s="171"/>
      <c r="E64" s="171"/>
      <c r="F64" s="47">
        <v>0</v>
      </c>
      <c r="G64" s="47">
        <v>0</v>
      </c>
      <c r="H64" s="48">
        <v>0</v>
      </c>
      <c r="I64" s="47">
        <v>0</v>
      </c>
      <c r="J64" s="49">
        <v>0</v>
      </c>
      <c r="L64" s="1" t="s">
        <v>97</v>
      </c>
    </row>
    <row r="65" spans="1:12" ht="15.75" thickBot="1" x14ac:dyDescent="0.3">
      <c r="A65" s="172" t="s">
        <v>45</v>
      </c>
      <c r="B65" s="173"/>
      <c r="C65" s="173"/>
      <c r="D65" s="173"/>
      <c r="E65" s="173"/>
      <c r="F65" s="50">
        <f>I65</f>
        <v>16737.759999999998</v>
      </c>
      <c r="G65" s="50">
        <f t="shared" ref="G65:J65" si="1">SUM(G47:G64)</f>
        <v>0</v>
      </c>
      <c r="H65" s="51">
        <f t="shared" si="1"/>
        <v>16737.759999999998</v>
      </c>
      <c r="I65" s="50">
        <f t="shared" si="1"/>
        <v>16737.759999999998</v>
      </c>
      <c r="J65" s="52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0" t="s">
        <v>23</v>
      </c>
      <c r="B67" s="101"/>
      <c r="C67" s="101"/>
      <c r="D67" s="101"/>
      <c r="E67" s="101"/>
      <c r="F67" s="101"/>
      <c r="G67" s="101"/>
      <c r="H67" s="101"/>
      <c r="I67" s="101"/>
      <c r="J67" s="102"/>
    </row>
    <row r="68" spans="1:12" x14ac:dyDescent="0.25">
      <c r="A68" s="185" t="s">
        <v>65</v>
      </c>
      <c r="B68" s="186"/>
      <c r="C68" s="186"/>
      <c r="D68" s="186"/>
      <c r="E68" s="186"/>
      <c r="F68" s="186"/>
      <c r="G68" s="186"/>
      <c r="H68" s="186"/>
      <c r="I68" s="186"/>
      <c r="J68" s="187"/>
    </row>
    <row r="69" spans="1:12" ht="72" x14ac:dyDescent="0.25">
      <c r="A69" s="188" t="s">
        <v>24</v>
      </c>
      <c r="B69" s="189"/>
      <c r="C69" s="189"/>
      <c r="D69" s="189"/>
      <c r="E69" s="189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170" t="s">
        <v>30</v>
      </c>
      <c r="B70" s="171"/>
      <c r="C70" s="171"/>
      <c r="D70" s="171"/>
      <c r="E70" s="171"/>
      <c r="F70" s="47">
        <v>0</v>
      </c>
      <c r="G70" s="47">
        <v>0</v>
      </c>
      <c r="H70" s="48">
        <v>0</v>
      </c>
      <c r="I70" s="47">
        <f>G70+H70</f>
        <v>0</v>
      </c>
      <c r="J70" s="49">
        <v>0</v>
      </c>
      <c r="L70" s="1" t="s">
        <v>97</v>
      </c>
    </row>
    <row r="71" spans="1:12" x14ac:dyDescent="0.25">
      <c r="A71" s="170" t="s">
        <v>31</v>
      </c>
      <c r="B71" s="171"/>
      <c r="C71" s="171"/>
      <c r="D71" s="171"/>
      <c r="E71" s="171"/>
      <c r="F71" s="47">
        <v>0</v>
      </c>
      <c r="G71" s="47">
        <v>0</v>
      </c>
      <c r="H71" s="48">
        <v>0</v>
      </c>
      <c r="I71" s="47">
        <f t="shared" ref="I71:I86" si="2">G71+H71</f>
        <v>0</v>
      </c>
      <c r="J71" s="49">
        <v>0</v>
      </c>
      <c r="L71" s="1" t="s">
        <v>97</v>
      </c>
    </row>
    <row r="72" spans="1:12" x14ac:dyDescent="0.25">
      <c r="A72" s="170" t="s">
        <v>32</v>
      </c>
      <c r="B72" s="171"/>
      <c r="C72" s="171"/>
      <c r="D72" s="171"/>
      <c r="E72" s="171"/>
      <c r="F72" s="47">
        <v>0</v>
      </c>
      <c r="G72" s="47">
        <v>0</v>
      </c>
      <c r="H72" s="48">
        <v>0</v>
      </c>
      <c r="I72" s="47">
        <f t="shared" si="2"/>
        <v>0</v>
      </c>
      <c r="J72" s="49">
        <v>0</v>
      </c>
      <c r="L72" s="1" t="s">
        <v>97</v>
      </c>
    </row>
    <row r="73" spans="1:12" x14ac:dyDescent="0.25">
      <c r="A73" s="170" t="s">
        <v>33</v>
      </c>
      <c r="B73" s="171"/>
      <c r="C73" s="171"/>
      <c r="D73" s="171"/>
      <c r="E73" s="171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170" t="s">
        <v>34</v>
      </c>
      <c r="B74" s="171"/>
      <c r="C74" s="171"/>
      <c r="D74" s="171"/>
      <c r="E74" s="171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170" t="s">
        <v>35</v>
      </c>
      <c r="B75" s="171"/>
      <c r="C75" s="171"/>
      <c r="D75" s="171"/>
      <c r="E75" s="171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170" t="s">
        <v>36</v>
      </c>
      <c r="B76" s="171"/>
      <c r="C76" s="171"/>
      <c r="D76" s="171"/>
      <c r="E76" s="171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174" t="s">
        <v>87</v>
      </c>
      <c r="B77" s="175"/>
      <c r="C77" s="175"/>
      <c r="D77" s="175"/>
      <c r="E77" s="176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177"/>
      <c r="B78" s="178"/>
      <c r="C78" s="178"/>
      <c r="D78" s="178"/>
      <c r="E78" s="179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180"/>
      <c r="B79" s="181"/>
      <c r="C79" s="181"/>
      <c r="D79" s="181"/>
      <c r="E79" s="182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170" t="s">
        <v>37</v>
      </c>
      <c r="B80" s="171"/>
      <c r="C80" s="171"/>
      <c r="D80" s="171"/>
      <c r="E80" s="171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170" t="s">
        <v>38</v>
      </c>
      <c r="B81" s="171"/>
      <c r="C81" s="171"/>
      <c r="D81" s="171"/>
      <c r="E81" s="171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170" t="s">
        <v>39</v>
      </c>
      <c r="B82" s="171"/>
      <c r="C82" s="171"/>
      <c r="D82" s="171"/>
      <c r="E82" s="171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170" t="s">
        <v>40</v>
      </c>
      <c r="B83" s="171"/>
      <c r="C83" s="171"/>
      <c r="D83" s="171"/>
      <c r="E83" s="171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170" t="s">
        <v>41</v>
      </c>
      <c r="B84" s="171"/>
      <c r="C84" s="171"/>
      <c r="D84" s="171"/>
      <c r="E84" s="171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170" t="s">
        <v>42</v>
      </c>
      <c r="B85" s="171"/>
      <c r="C85" s="171"/>
      <c r="D85" s="171"/>
      <c r="E85" s="171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170" t="s">
        <v>43</v>
      </c>
      <c r="B86" s="171"/>
      <c r="C86" s="171"/>
      <c r="D86" s="171"/>
      <c r="E86" s="171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170" t="s">
        <v>44</v>
      </c>
      <c r="B87" s="171"/>
      <c r="C87" s="171"/>
      <c r="D87" s="171"/>
      <c r="E87" s="171"/>
      <c r="F87" s="47">
        <v>0</v>
      </c>
      <c r="G87" s="47">
        <v>0</v>
      </c>
      <c r="H87" s="48">
        <v>0</v>
      </c>
      <c r="I87" s="47">
        <v>0</v>
      </c>
      <c r="J87" s="49">
        <v>0</v>
      </c>
      <c r="L87" s="1" t="s">
        <v>97</v>
      </c>
    </row>
    <row r="88" spans="1:12" ht="15.75" thickBot="1" x14ac:dyDescent="0.3">
      <c r="A88" s="172" t="s">
        <v>45</v>
      </c>
      <c r="B88" s="173"/>
      <c r="C88" s="173"/>
      <c r="D88" s="173"/>
      <c r="E88" s="173"/>
      <c r="F88" s="50">
        <f>I88</f>
        <v>0</v>
      </c>
      <c r="G88" s="50">
        <f t="shared" ref="G88:J88" si="3">SUM(G70:G87)</f>
        <v>0</v>
      </c>
      <c r="H88" s="51">
        <f t="shared" si="3"/>
        <v>0</v>
      </c>
      <c r="I88" s="50">
        <f t="shared" si="3"/>
        <v>0</v>
      </c>
      <c r="J88" s="52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217" t="s">
        <v>46</v>
      </c>
      <c r="B90" s="217"/>
      <c r="C90" s="217"/>
      <c r="D90" s="217"/>
      <c r="E90" s="217"/>
      <c r="F90" s="217"/>
      <c r="G90" s="217"/>
      <c r="H90" s="217"/>
      <c r="I90" s="217"/>
      <c r="J90" s="217"/>
    </row>
    <row r="91" spans="1:12" x14ac:dyDescent="0.25">
      <c r="A91" s="167" t="s">
        <v>47</v>
      </c>
      <c r="B91" s="167"/>
      <c r="C91" s="167"/>
      <c r="D91" s="167"/>
      <c r="E91" s="167"/>
      <c r="F91" s="167"/>
      <c r="G91" s="167"/>
      <c r="H91" s="167"/>
      <c r="I91" s="167"/>
      <c r="J91" s="167"/>
    </row>
    <row r="92" spans="1:12" x14ac:dyDescent="0.25">
      <c r="A92" s="167" t="s">
        <v>48</v>
      </c>
      <c r="B92" s="167"/>
      <c r="C92" s="167"/>
      <c r="D92" s="167"/>
      <c r="E92" s="167"/>
      <c r="F92" s="167"/>
      <c r="G92" s="167"/>
      <c r="H92" s="167"/>
      <c r="I92" s="167"/>
      <c r="J92" s="167"/>
    </row>
    <row r="93" spans="1:12" x14ac:dyDescent="0.25">
      <c r="A93" s="167" t="s">
        <v>49</v>
      </c>
      <c r="B93" s="167"/>
      <c r="C93" s="167"/>
      <c r="D93" s="167"/>
      <c r="E93" s="167"/>
      <c r="F93" s="167"/>
      <c r="G93" s="167"/>
      <c r="H93" s="167"/>
      <c r="I93" s="167"/>
      <c r="J93" s="167"/>
    </row>
    <row r="94" spans="1:12" ht="21" customHeight="1" x14ac:dyDescent="0.25">
      <c r="A94" s="199" t="s">
        <v>50</v>
      </c>
      <c r="B94" s="200"/>
      <c r="C94" s="200"/>
      <c r="D94" s="200"/>
      <c r="E94" s="200"/>
      <c r="F94" s="200"/>
      <c r="G94" s="200"/>
      <c r="H94" s="200"/>
      <c r="I94" s="200"/>
      <c r="J94" s="200"/>
    </row>
    <row r="95" spans="1:12" ht="41.1" customHeight="1" x14ac:dyDescent="0.25">
      <c r="A95" s="201" t="s">
        <v>51</v>
      </c>
      <c r="B95" s="201"/>
      <c r="C95" s="201"/>
      <c r="D95" s="201"/>
      <c r="E95" s="201"/>
      <c r="F95" s="201"/>
      <c r="G95" s="201"/>
      <c r="H95" s="201"/>
      <c r="I95" s="201"/>
      <c r="J95" s="201"/>
    </row>
    <row r="96" spans="1:12" ht="15.75" thickBot="1" x14ac:dyDescent="0.3">
      <c r="A96" s="202" t="s">
        <v>52</v>
      </c>
      <c r="B96" s="202"/>
      <c r="C96" s="202"/>
      <c r="D96" s="202"/>
      <c r="E96" s="202"/>
      <c r="F96" s="202"/>
      <c r="G96" s="202"/>
      <c r="H96" s="202"/>
      <c r="I96" s="202"/>
      <c r="J96" s="202"/>
    </row>
    <row r="97" spans="1:12" ht="15.75" thickBot="1" x14ac:dyDescent="0.3">
      <c r="A97" s="194" t="s">
        <v>53</v>
      </c>
      <c r="B97" s="195"/>
      <c r="C97" s="195"/>
      <c r="D97" s="195"/>
      <c r="E97" s="195"/>
      <c r="F97" s="195"/>
      <c r="G97" s="195"/>
      <c r="H97" s="195"/>
      <c r="I97" s="195"/>
      <c r="J97" s="196"/>
    </row>
    <row r="98" spans="1:12" x14ac:dyDescent="0.25">
      <c r="A98" s="230" t="s">
        <v>69</v>
      </c>
      <c r="B98" s="231"/>
      <c r="C98" s="231"/>
      <c r="D98" s="231"/>
      <c r="E98" s="231"/>
      <c r="F98" s="231"/>
      <c r="G98" s="231"/>
      <c r="H98" s="231"/>
      <c r="I98" s="224"/>
      <c r="J98" s="53">
        <f>I36</f>
        <v>48277.390000000014</v>
      </c>
      <c r="L98" s="1" t="s">
        <v>99</v>
      </c>
    </row>
    <row r="99" spans="1:12" ht="15.75" customHeight="1" x14ac:dyDescent="0.25">
      <c r="A99" s="170" t="s">
        <v>70</v>
      </c>
      <c r="B99" s="171"/>
      <c r="C99" s="171"/>
      <c r="D99" s="171"/>
      <c r="E99" s="171"/>
      <c r="F99" s="171"/>
      <c r="G99" s="171"/>
      <c r="H99" s="171"/>
      <c r="I99" s="225"/>
      <c r="J99" s="54">
        <f>F65+F88</f>
        <v>16737.759999999998</v>
      </c>
      <c r="L99" s="1" t="s">
        <v>99</v>
      </c>
    </row>
    <row r="100" spans="1:12" ht="15.75" customHeight="1" x14ac:dyDescent="0.25">
      <c r="A100" s="170" t="s">
        <v>68</v>
      </c>
      <c r="B100" s="171"/>
      <c r="C100" s="171"/>
      <c r="D100" s="171"/>
      <c r="E100" s="171"/>
      <c r="F100" s="171"/>
      <c r="G100" s="171"/>
      <c r="H100" s="171"/>
      <c r="I100" s="225"/>
      <c r="J100" s="54">
        <f>H35-H88</f>
        <v>0</v>
      </c>
      <c r="L100" s="1" t="s">
        <v>99</v>
      </c>
    </row>
    <row r="101" spans="1:12" ht="15.75" customHeight="1" x14ac:dyDescent="0.25">
      <c r="A101" s="170" t="s">
        <v>85</v>
      </c>
      <c r="B101" s="171"/>
      <c r="C101" s="171"/>
      <c r="D101" s="171"/>
      <c r="E101" s="171"/>
      <c r="F101" s="171"/>
      <c r="G101" s="171"/>
      <c r="H101" s="171"/>
      <c r="I101" s="225"/>
      <c r="J101" s="54">
        <f>I34-H65-J102</f>
        <v>31539.630000000016</v>
      </c>
      <c r="L101" s="1" t="s">
        <v>99</v>
      </c>
    </row>
    <row r="102" spans="1:12" ht="15.75" customHeight="1" x14ac:dyDescent="0.25">
      <c r="A102" s="170" t="s">
        <v>71</v>
      </c>
      <c r="B102" s="171"/>
      <c r="C102" s="171"/>
      <c r="D102" s="171"/>
      <c r="E102" s="171"/>
      <c r="F102" s="171"/>
      <c r="G102" s="171"/>
      <c r="H102" s="171"/>
      <c r="I102" s="225"/>
      <c r="J102" s="54">
        <v>0</v>
      </c>
      <c r="L102" s="1" t="s">
        <v>97</v>
      </c>
    </row>
    <row r="103" spans="1:12" ht="15.75" customHeight="1" x14ac:dyDescent="0.25">
      <c r="A103" s="170" t="s">
        <v>79</v>
      </c>
      <c r="B103" s="171"/>
      <c r="C103" s="171"/>
      <c r="D103" s="171"/>
      <c r="E103" s="171"/>
      <c r="F103" s="171"/>
      <c r="G103" s="171"/>
      <c r="H103" s="171"/>
      <c r="I103" s="225"/>
      <c r="J103" s="54">
        <f>H35-I88</f>
        <v>0</v>
      </c>
      <c r="L103" s="1" t="s">
        <v>99</v>
      </c>
    </row>
    <row r="104" spans="1:12" ht="15.75" customHeight="1" x14ac:dyDescent="0.25">
      <c r="A104" s="227" t="s">
        <v>80</v>
      </c>
      <c r="B104" s="228"/>
      <c r="C104" s="228"/>
      <c r="D104" s="228"/>
      <c r="E104" s="228"/>
      <c r="F104" s="228"/>
      <c r="G104" s="228"/>
      <c r="H104" s="228"/>
      <c r="I104" s="225"/>
      <c r="J104" s="55">
        <f>I34-H65</f>
        <v>31539.630000000016</v>
      </c>
      <c r="L104" s="1" t="s">
        <v>99</v>
      </c>
    </row>
    <row r="105" spans="1:12" ht="15.75" customHeight="1" thickBot="1" x14ac:dyDescent="0.3">
      <c r="A105" s="227" t="s">
        <v>81</v>
      </c>
      <c r="B105" s="228"/>
      <c r="C105" s="228"/>
      <c r="D105" s="228"/>
      <c r="E105" s="228"/>
      <c r="F105" s="228"/>
      <c r="G105" s="228"/>
      <c r="H105" s="228"/>
      <c r="I105" s="226"/>
      <c r="J105" s="56">
        <f>J103+J104</f>
        <v>31539.630000000016</v>
      </c>
      <c r="L105" s="1" t="s">
        <v>99</v>
      </c>
    </row>
    <row r="106" spans="1:12" ht="66" customHeight="1" x14ac:dyDescent="0.25">
      <c r="A106" s="192" t="s">
        <v>54</v>
      </c>
      <c r="B106" s="192"/>
      <c r="C106" s="192"/>
      <c r="D106" s="192"/>
      <c r="E106" s="192"/>
      <c r="F106" s="192"/>
      <c r="G106" s="192"/>
      <c r="H106" s="192"/>
      <c r="I106" s="192"/>
      <c r="J106" s="192"/>
    </row>
    <row r="107" spans="1:12" ht="15.75" x14ac:dyDescent="0.25">
      <c r="A107" s="229" t="s">
        <v>108</v>
      </c>
      <c r="B107" s="229"/>
      <c r="C107" s="229"/>
      <c r="D107" s="229"/>
      <c r="E107" s="229"/>
      <c r="F107" s="229"/>
      <c r="G107" s="229"/>
      <c r="H107" s="229"/>
      <c r="I107" s="229"/>
      <c r="J107" s="229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83" t="s">
        <v>61</v>
      </c>
      <c r="B111" s="184"/>
      <c r="C111" s="184"/>
      <c r="D111" s="184"/>
      <c r="E111" s="184"/>
      <c r="F111" s="184"/>
      <c r="G111" s="184"/>
      <c r="H111" s="184"/>
      <c r="I111" s="184"/>
      <c r="J111" s="184"/>
    </row>
    <row r="112" spans="1:12" ht="15.75" x14ac:dyDescent="0.25">
      <c r="A112" s="184" t="str">
        <f>E7</f>
        <v>FULANO(A) DE TAL - PRESIDENTE</v>
      </c>
      <c r="B112" s="184"/>
      <c r="C112" s="184"/>
      <c r="D112" s="184"/>
      <c r="E112" s="184"/>
      <c r="F112" s="184"/>
      <c r="G112" s="184"/>
      <c r="H112" s="184"/>
      <c r="I112" s="184"/>
      <c r="J112" s="184"/>
    </row>
    <row r="113" spans="1:10" ht="15.75" x14ac:dyDescent="0.25">
      <c r="A113" s="184" t="s">
        <v>62</v>
      </c>
      <c r="B113" s="184"/>
      <c r="C113" s="184"/>
      <c r="D113" s="184"/>
      <c r="E113" s="184"/>
      <c r="F113" s="184"/>
      <c r="G113" s="184"/>
      <c r="H113" s="184"/>
      <c r="I113" s="184"/>
      <c r="J113" s="184"/>
    </row>
  </sheetData>
  <mergeCells count="163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76:E76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113:J113"/>
    <mergeCell ref="A103:H103"/>
    <mergeCell ref="A104:H104"/>
    <mergeCell ref="A105:H105"/>
    <mergeCell ref="A107:J107"/>
    <mergeCell ref="A94:J94"/>
    <mergeCell ref="A95:J95"/>
    <mergeCell ref="A96:J96"/>
    <mergeCell ref="A97:J97"/>
    <mergeCell ref="A99:H99"/>
    <mergeCell ref="A100:H100"/>
    <mergeCell ref="A101:H101"/>
    <mergeCell ref="A102:H102"/>
    <mergeCell ref="L1:O1"/>
    <mergeCell ref="A77:E79"/>
    <mergeCell ref="A80:E80"/>
    <mergeCell ref="A90:J90"/>
    <mergeCell ref="A98:H98"/>
    <mergeCell ref="I98:I105"/>
    <mergeCell ref="A106:J106"/>
    <mergeCell ref="A111:J111"/>
    <mergeCell ref="A112:J112"/>
    <mergeCell ref="A87:E87"/>
    <mergeCell ref="A88:E88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2:E72"/>
    <mergeCell ref="A73:E73"/>
    <mergeCell ref="A74:E74"/>
    <mergeCell ref="A75:E7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25</vt:lpstr>
      <vt:lpstr>FEV 25</vt:lpstr>
      <vt:lpstr>MAR 25</vt:lpstr>
      <vt:lpstr>ABRIL 25</vt:lpstr>
      <vt:lpstr>1º QUAD 25</vt:lpstr>
      <vt:lpstr>MAI 25</vt:lpstr>
      <vt:lpstr>JUN 25</vt:lpstr>
      <vt:lpstr>JUL 25</vt:lpstr>
      <vt:lpstr>AGO 25</vt:lpstr>
      <vt:lpstr>2º QUAD 25</vt:lpstr>
      <vt:lpstr>SET 25</vt:lpstr>
      <vt:lpstr>OUT 25</vt:lpstr>
      <vt:lpstr>NOV 25</vt:lpstr>
      <vt:lpstr>DEZ 25</vt:lpstr>
      <vt:lpstr>3º QUAD 25</vt:lpstr>
      <vt:lpstr>RP10-FINAL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2025-03-13T14:39:01Z</cp:lastPrinted>
  <dcterms:created xsi:type="dcterms:W3CDTF">2023-10-04T02:57:04Z</dcterms:created>
  <dcterms:modified xsi:type="dcterms:W3CDTF">2025-04-22T13:42:54Z</dcterms:modified>
</cp:coreProperties>
</file>